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Forma Nr.2 SUVESTINĖ" sheetId="1" r:id="rId1"/>
    <sheet name="Forma Nr.2 SB" sheetId="2" r:id="rId2"/>
    <sheet name="Forma Nr.2, S" sheetId="8" r:id="rId3"/>
    <sheet name="Forma Nr.S 7" sheetId="9" r:id="rId4"/>
    <sheet name="Forma Nr.FB -9" sheetId="10" r:id="rId5"/>
    <sheet name="Pažyma apie pajamas už paslauga" sheetId="11" r:id="rId6"/>
    <sheet name="Pažyma apie neužimtas pareigybe" sheetId="12" r:id="rId7"/>
    <sheet name="9 priedas" sheetId="13" r:id="rId8"/>
    <sheet name="Pažyma prie F Nr.9" sheetId="14" r:id="rId9"/>
    <sheet name="Gautų FS pažyma" sheetId="16" r:id="rId10"/>
    <sheet name="Sukauptų FS pažyma" sheetId="17" r:id="rId11"/>
  </sheets>
  <calcPr calcId="145621"/>
</workbook>
</file>

<file path=xl/calcChain.xml><?xml version="1.0" encoding="utf-8"?>
<calcChain xmlns="http://schemas.openxmlformats.org/spreadsheetml/2006/main">
  <c r="K82" i="13" l="1"/>
  <c r="J82" i="13"/>
  <c r="J81" i="13" s="1"/>
  <c r="I82" i="13"/>
  <c r="I81" i="13" s="1"/>
  <c r="K81" i="13"/>
  <c r="K75" i="13"/>
  <c r="K74" i="13" s="1"/>
  <c r="J75" i="13"/>
  <c r="J74" i="13" s="1"/>
  <c r="I75" i="13"/>
  <c r="I74" i="13"/>
  <c r="K69" i="13"/>
  <c r="J69" i="13"/>
  <c r="I69" i="13"/>
  <c r="K66" i="13"/>
  <c r="K65" i="13" s="1"/>
  <c r="J66" i="13"/>
  <c r="I66" i="13"/>
  <c r="I65" i="13" s="1"/>
  <c r="J65" i="13"/>
  <c r="K59" i="13"/>
  <c r="J59" i="13"/>
  <c r="I59" i="13"/>
  <c r="K54" i="13"/>
  <c r="J54" i="13"/>
  <c r="I54" i="13"/>
  <c r="K51" i="13"/>
  <c r="J51" i="13"/>
  <c r="I51" i="13"/>
  <c r="K48" i="13"/>
  <c r="K47" i="13" s="1"/>
  <c r="J48" i="13"/>
  <c r="J47" i="13" s="1"/>
  <c r="I48" i="13"/>
  <c r="I47" i="13"/>
  <c r="K43" i="13"/>
  <c r="J43" i="13"/>
  <c r="J42" i="13" s="1"/>
  <c r="I43" i="13"/>
  <c r="I42" i="13" s="1"/>
  <c r="K42" i="13"/>
  <c r="K39" i="13"/>
  <c r="J39" i="13"/>
  <c r="I39" i="13"/>
  <c r="K37" i="13"/>
  <c r="J37" i="13"/>
  <c r="I37" i="13"/>
  <c r="K32" i="13"/>
  <c r="J32" i="13"/>
  <c r="J31" i="13" s="1"/>
  <c r="J30" i="13" s="1"/>
  <c r="J90" i="13" s="1"/>
  <c r="I32" i="13"/>
  <c r="I31" i="13" s="1"/>
  <c r="I30" i="13" s="1"/>
  <c r="I90" i="13" s="1"/>
  <c r="K31" i="13"/>
  <c r="K30" i="13" l="1"/>
  <c r="K90" i="13" s="1"/>
  <c r="G25" i="10"/>
  <c r="F25" i="10"/>
  <c r="E25" i="10"/>
  <c r="D25" i="10"/>
  <c r="C25" i="10"/>
  <c r="B25" i="10"/>
  <c r="K25" i="10"/>
  <c r="J25" i="10"/>
  <c r="R25" i="10"/>
  <c r="Q25" i="10"/>
  <c r="P25" i="10"/>
  <c r="O25" i="10"/>
  <c r="S25" i="10"/>
  <c r="N25" i="10"/>
  <c r="M25" i="10"/>
  <c r="L25" i="10"/>
  <c r="I25" i="10"/>
  <c r="H25" i="10"/>
  <c r="R26" i="10" l="1"/>
  <c r="Q26" i="10"/>
  <c r="P26" i="10"/>
  <c r="O26" i="10"/>
  <c r="N26" i="10"/>
  <c r="M26" i="10"/>
  <c r="K26" i="10"/>
  <c r="J26" i="10"/>
  <c r="I26" i="10"/>
  <c r="H26" i="10"/>
  <c r="G26" i="10"/>
  <c r="F26" i="10"/>
  <c r="E26" i="10"/>
  <c r="D26" i="10"/>
  <c r="C26" i="10"/>
  <c r="B26" i="10"/>
  <c r="S24" i="10"/>
  <c r="L24" i="10"/>
  <c r="S23" i="10"/>
  <c r="L23" i="10"/>
  <c r="S22" i="10"/>
  <c r="L22" i="10"/>
  <c r="S21" i="10"/>
  <c r="L21" i="10"/>
  <c r="S20" i="10"/>
  <c r="L20" i="10"/>
  <c r="S19" i="10"/>
  <c r="L19" i="10"/>
  <c r="S18" i="10"/>
  <c r="L18" i="10"/>
  <c r="S26" i="10" l="1"/>
  <c r="L26" i="10"/>
  <c r="D35" i="14" l="1"/>
  <c r="C46" i="14" l="1"/>
  <c r="C45" i="14"/>
  <c r="C44" i="14"/>
  <c r="C43" i="14"/>
  <c r="C42" i="14"/>
  <c r="C41" i="14"/>
  <c r="C40" i="14"/>
  <c r="C39" i="14"/>
  <c r="C38" i="14"/>
  <c r="C37" i="14"/>
  <c r="H35" i="14"/>
  <c r="G35" i="14"/>
  <c r="F35" i="14"/>
  <c r="F24" i="14" s="1"/>
  <c r="F47" i="14" s="1"/>
  <c r="E35" i="14"/>
  <c r="C35" i="14" s="1"/>
  <c r="C34" i="14"/>
  <c r="C33" i="14"/>
  <c r="C32" i="14"/>
  <c r="C31" i="14"/>
  <c r="C30" i="14"/>
  <c r="C29" i="14"/>
  <c r="C28" i="14"/>
  <c r="C27" i="14"/>
  <c r="C26" i="14"/>
  <c r="C25" i="14"/>
  <c r="H24" i="14"/>
  <c r="H47" i="14" s="1"/>
  <c r="G24" i="14"/>
  <c r="G47" i="14" s="1"/>
  <c r="E24" i="14"/>
  <c r="D24" i="14"/>
  <c r="D47" i="14" s="1"/>
  <c r="C23" i="14"/>
  <c r="C22" i="14"/>
  <c r="C21" i="14"/>
  <c r="C20" i="14"/>
  <c r="C24" i="14" l="1"/>
  <c r="C47" i="14"/>
  <c r="E47" i="14"/>
  <c r="H21" i="17" l="1"/>
  <c r="H19" i="16" l="1"/>
  <c r="L27" i="11" l="1"/>
  <c r="J27" i="11"/>
  <c r="H27" i="11"/>
  <c r="F27" i="11"/>
  <c r="E27" i="11"/>
  <c r="N26" i="11"/>
  <c r="N25" i="11"/>
  <c r="N24" i="11"/>
  <c r="N23" i="11"/>
  <c r="N22" i="11"/>
  <c r="N29" i="11" s="1"/>
  <c r="G27" i="9" l="1"/>
  <c r="F27" i="9"/>
  <c r="E27" i="9"/>
  <c r="D27" i="9"/>
  <c r="H23" i="9"/>
  <c r="H22" i="9"/>
  <c r="H27" i="9" l="1"/>
  <c r="L356" i="8"/>
  <c r="K356" i="8"/>
  <c r="J356" i="8"/>
  <c r="I356" i="8"/>
  <c r="L355" i="8"/>
  <c r="K355" i="8"/>
  <c r="J355" i="8"/>
  <c r="I355" i="8"/>
  <c r="L353" i="8"/>
  <c r="K353" i="8"/>
  <c r="J353" i="8"/>
  <c r="I353" i="8"/>
  <c r="L352" i="8"/>
  <c r="K352" i="8"/>
  <c r="J352" i="8"/>
  <c r="I352" i="8"/>
  <c r="L350" i="8"/>
  <c r="K350" i="8"/>
  <c r="J350" i="8"/>
  <c r="I350" i="8"/>
  <c r="L349" i="8"/>
  <c r="K349" i="8"/>
  <c r="J349" i="8"/>
  <c r="I349" i="8"/>
  <c r="L346" i="8"/>
  <c r="K346" i="8"/>
  <c r="J346" i="8"/>
  <c r="I346" i="8"/>
  <c r="L345" i="8"/>
  <c r="K345" i="8"/>
  <c r="J345" i="8"/>
  <c r="I345" i="8"/>
  <c r="L342" i="8"/>
  <c r="K342" i="8"/>
  <c r="J342" i="8"/>
  <c r="I342" i="8"/>
  <c r="L341" i="8"/>
  <c r="K341" i="8"/>
  <c r="J341" i="8"/>
  <c r="I341" i="8"/>
  <c r="L338" i="8"/>
  <c r="K338" i="8"/>
  <c r="J338" i="8"/>
  <c r="I338" i="8"/>
  <c r="L337" i="8"/>
  <c r="K337" i="8"/>
  <c r="J337" i="8"/>
  <c r="I337" i="8"/>
  <c r="L334" i="8"/>
  <c r="K334" i="8"/>
  <c r="J334" i="8"/>
  <c r="I334" i="8"/>
  <c r="L331" i="8"/>
  <c r="K331" i="8"/>
  <c r="J331" i="8"/>
  <c r="I331" i="8"/>
  <c r="L329" i="8"/>
  <c r="K329" i="8"/>
  <c r="J329" i="8"/>
  <c r="I329" i="8"/>
  <c r="L328" i="8"/>
  <c r="K328" i="8"/>
  <c r="J328" i="8"/>
  <c r="I328" i="8"/>
  <c r="L327" i="8"/>
  <c r="K327" i="8"/>
  <c r="J327" i="8"/>
  <c r="I327" i="8"/>
  <c r="L324" i="8"/>
  <c r="K324" i="8"/>
  <c r="J324" i="8"/>
  <c r="I324" i="8"/>
  <c r="L323" i="8"/>
  <c r="K323" i="8"/>
  <c r="J323" i="8"/>
  <c r="I323" i="8"/>
  <c r="L321" i="8"/>
  <c r="K321" i="8"/>
  <c r="J321" i="8"/>
  <c r="I321" i="8"/>
  <c r="L320" i="8"/>
  <c r="K320" i="8"/>
  <c r="J320" i="8"/>
  <c r="I320" i="8"/>
  <c r="L318" i="8"/>
  <c r="K318" i="8"/>
  <c r="J318" i="8"/>
  <c r="I318" i="8"/>
  <c r="L317" i="8"/>
  <c r="K317" i="8"/>
  <c r="J317" i="8"/>
  <c r="I317" i="8"/>
  <c r="L314" i="8"/>
  <c r="K314" i="8"/>
  <c r="J314" i="8"/>
  <c r="I314" i="8"/>
  <c r="L313" i="8"/>
  <c r="K313" i="8"/>
  <c r="J313" i="8"/>
  <c r="I313" i="8"/>
  <c r="L310" i="8"/>
  <c r="K310" i="8"/>
  <c r="J310" i="8"/>
  <c r="I310" i="8"/>
  <c r="L309" i="8"/>
  <c r="K309" i="8"/>
  <c r="J309" i="8"/>
  <c r="I309" i="8"/>
  <c r="L306" i="8"/>
  <c r="K306" i="8"/>
  <c r="J306" i="8"/>
  <c r="I306" i="8"/>
  <c r="L305" i="8"/>
  <c r="K305" i="8"/>
  <c r="J305" i="8"/>
  <c r="I305" i="8"/>
  <c r="L302" i="8"/>
  <c r="K302" i="8"/>
  <c r="J302" i="8"/>
  <c r="I302" i="8"/>
  <c r="L299" i="8"/>
  <c r="K299" i="8"/>
  <c r="J299" i="8"/>
  <c r="I299" i="8"/>
  <c r="L297" i="8"/>
  <c r="K297" i="8"/>
  <c r="J297" i="8"/>
  <c r="I297" i="8"/>
  <c r="L296" i="8"/>
  <c r="K296" i="8"/>
  <c r="J296" i="8"/>
  <c r="I296" i="8"/>
  <c r="L295" i="8"/>
  <c r="K295" i="8"/>
  <c r="J295" i="8"/>
  <c r="I295" i="8"/>
  <c r="L294" i="8"/>
  <c r="K294" i="8"/>
  <c r="J294" i="8"/>
  <c r="I294" i="8"/>
  <c r="L291" i="8"/>
  <c r="K291" i="8"/>
  <c r="J291" i="8"/>
  <c r="I291" i="8"/>
  <c r="L290" i="8"/>
  <c r="K290" i="8"/>
  <c r="J290" i="8"/>
  <c r="I290" i="8"/>
  <c r="L288" i="8"/>
  <c r="K288" i="8"/>
  <c r="J288" i="8"/>
  <c r="I288" i="8"/>
  <c r="L287" i="8"/>
  <c r="K287" i="8"/>
  <c r="J287" i="8"/>
  <c r="I287" i="8"/>
  <c r="L285" i="8"/>
  <c r="K285" i="8"/>
  <c r="J285" i="8"/>
  <c r="I285" i="8"/>
  <c r="L284" i="8"/>
  <c r="K284" i="8"/>
  <c r="J284" i="8"/>
  <c r="I284" i="8"/>
  <c r="L281" i="8"/>
  <c r="K281" i="8"/>
  <c r="J281" i="8"/>
  <c r="I281" i="8"/>
  <c r="L280" i="8"/>
  <c r="K280" i="8"/>
  <c r="J280" i="8"/>
  <c r="I280" i="8"/>
  <c r="L277" i="8"/>
  <c r="K277" i="8"/>
  <c r="J277" i="8"/>
  <c r="I277" i="8"/>
  <c r="L276" i="8"/>
  <c r="K276" i="8"/>
  <c r="J276" i="8"/>
  <c r="I276" i="8"/>
  <c r="L273" i="8"/>
  <c r="K273" i="8"/>
  <c r="J273" i="8"/>
  <c r="I273" i="8"/>
  <c r="L272" i="8"/>
  <c r="K272" i="8"/>
  <c r="J272" i="8"/>
  <c r="I272" i="8"/>
  <c r="L269" i="8"/>
  <c r="K269" i="8"/>
  <c r="J269" i="8"/>
  <c r="I269" i="8"/>
  <c r="L266" i="8"/>
  <c r="K266" i="8"/>
  <c r="J266" i="8"/>
  <c r="I266" i="8"/>
  <c r="L264" i="8"/>
  <c r="K264" i="8"/>
  <c r="J264" i="8"/>
  <c r="I264" i="8"/>
  <c r="L263" i="8"/>
  <c r="K263" i="8"/>
  <c r="J263" i="8"/>
  <c r="I263" i="8"/>
  <c r="L262" i="8"/>
  <c r="K262" i="8"/>
  <c r="J262" i="8"/>
  <c r="I262" i="8"/>
  <c r="L259" i="8"/>
  <c r="K259" i="8"/>
  <c r="J259" i="8"/>
  <c r="I259" i="8"/>
  <c r="L258" i="8"/>
  <c r="K258" i="8"/>
  <c r="J258" i="8"/>
  <c r="I258" i="8"/>
  <c r="L256" i="8"/>
  <c r="K256" i="8"/>
  <c r="J256" i="8"/>
  <c r="I256" i="8"/>
  <c r="L255" i="8"/>
  <c r="K255" i="8"/>
  <c r="J255" i="8"/>
  <c r="I255" i="8"/>
  <c r="L253" i="8"/>
  <c r="K253" i="8"/>
  <c r="J253" i="8"/>
  <c r="I253" i="8"/>
  <c r="L252" i="8"/>
  <c r="K252" i="8"/>
  <c r="J252" i="8"/>
  <c r="I252" i="8"/>
  <c r="L249" i="8"/>
  <c r="K249" i="8"/>
  <c r="J249" i="8"/>
  <c r="I249" i="8"/>
  <c r="L248" i="8"/>
  <c r="K248" i="8"/>
  <c r="J248" i="8"/>
  <c r="I248" i="8"/>
  <c r="L245" i="8"/>
  <c r="K245" i="8"/>
  <c r="J245" i="8"/>
  <c r="I245" i="8"/>
  <c r="L244" i="8"/>
  <c r="K244" i="8"/>
  <c r="J244" i="8"/>
  <c r="I244" i="8"/>
  <c r="L241" i="8"/>
  <c r="K241" i="8"/>
  <c r="J241" i="8"/>
  <c r="I241" i="8"/>
  <c r="L240" i="8"/>
  <c r="K240" i="8"/>
  <c r="J240" i="8"/>
  <c r="I240" i="8"/>
  <c r="L237" i="8"/>
  <c r="K237" i="8"/>
  <c r="J237" i="8"/>
  <c r="I237" i="8"/>
  <c r="L234" i="8"/>
  <c r="K234" i="8"/>
  <c r="J234" i="8"/>
  <c r="I234" i="8"/>
  <c r="L232" i="8"/>
  <c r="K232" i="8"/>
  <c r="J232" i="8"/>
  <c r="I232" i="8"/>
  <c r="L231" i="8"/>
  <c r="K231" i="8"/>
  <c r="J231" i="8"/>
  <c r="I231" i="8"/>
  <c r="L230" i="8"/>
  <c r="K230" i="8"/>
  <c r="J230" i="8"/>
  <c r="I230" i="8"/>
  <c r="L229" i="8"/>
  <c r="K229" i="8"/>
  <c r="J229" i="8"/>
  <c r="I229" i="8"/>
  <c r="L225" i="8"/>
  <c r="K225" i="8"/>
  <c r="J225" i="8"/>
  <c r="I225" i="8"/>
  <c r="L224" i="8"/>
  <c r="K224" i="8"/>
  <c r="J224" i="8"/>
  <c r="I224" i="8"/>
  <c r="L223" i="8"/>
  <c r="K223" i="8"/>
  <c r="J223" i="8"/>
  <c r="I223" i="8"/>
  <c r="L221" i="8"/>
  <c r="K221" i="8"/>
  <c r="J221" i="8"/>
  <c r="I221" i="8"/>
  <c r="L220" i="8"/>
  <c r="K220" i="8"/>
  <c r="J220" i="8"/>
  <c r="I220" i="8"/>
  <c r="L219" i="8"/>
  <c r="K219" i="8"/>
  <c r="J219" i="8"/>
  <c r="I219" i="8"/>
  <c r="L212" i="8"/>
  <c r="K212" i="8"/>
  <c r="J212" i="8"/>
  <c r="I212" i="8"/>
  <c r="L211" i="8"/>
  <c r="K211" i="8"/>
  <c r="J211" i="8"/>
  <c r="I211" i="8"/>
  <c r="L209" i="8"/>
  <c r="K209" i="8"/>
  <c r="J209" i="8"/>
  <c r="I209" i="8"/>
  <c r="L208" i="8"/>
  <c r="K208" i="8"/>
  <c r="J208" i="8"/>
  <c r="I208" i="8"/>
  <c r="L207" i="8"/>
  <c r="K207" i="8"/>
  <c r="J207" i="8"/>
  <c r="I207" i="8"/>
  <c r="L202" i="8"/>
  <c r="K202" i="8"/>
  <c r="J202" i="8"/>
  <c r="I202" i="8"/>
  <c r="L201" i="8"/>
  <c r="K201" i="8"/>
  <c r="J201" i="8"/>
  <c r="I201" i="8"/>
  <c r="L200" i="8"/>
  <c r="K200" i="8"/>
  <c r="J200" i="8"/>
  <c r="I200" i="8"/>
  <c r="L198" i="8"/>
  <c r="K198" i="8"/>
  <c r="J198" i="8"/>
  <c r="I198" i="8"/>
  <c r="L197" i="8"/>
  <c r="K197" i="8"/>
  <c r="J197" i="8"/>
  <c r="I197" i="8"/>
  <c r="L193" i="8"/>
  <c r="K193" i="8"/>
  <c r="J193" i="8"/>
  <c r="I193" i="8"/>
  <c r="L192" i="8"/>
  <c r="K192" i="8"/>
  <c r="J192" i="8"/>
  <c r="I192" i="8"/>
  <c r="L188" i="8"/>
  <c r="K188" i="8"/>
  <c r="J188" i="8"/>
  <c r="I188" i="8"/>
  <c r="L187" i="8"/>
  <c r="K187" i="8"/>
  <c r="J187" i="8"/>
  <c r="I187" i="8"/>
  <c r="L183" i="8"/>
  <c r="K183" i="8"/>
  <c r="J183" i="8"/>
  <c r="I183" i="8"/>
  <c r="L182" i="8"/>
  <c r="K182" i="8"/>
  <c r="J182" i="8"/>
  <c r="I182" i="8"/>
  <c r="L180" i="8"/>
  <c r="K180" i="8"/>
  <c r="J180" i="8"/>
  <c r="I180" i="8"/>
  <c r="L179" i="8"/>
  <c r="K179" i="8"/>
  <c r="J179" i="8"/>
  <c r="I179" i="8"/>
  <c r="L178" i="8"/>
  <c r="K178" i="8"/>
  <c r="J178" i="8"/>
  <c r="I178" i="8"/>
  <c r="L177" i="8"/>
  <c r="K177" i="8"/>
  <c r="J177" i="8"/>
  <c r="I177" i="8"/>
  <c r="L176" i="8"/>
  <c r="K176" i="8"/>
  <c r="J176" i="8"/>
  <c r="I176" i="8"/>
  <c r="L172" i="8"/>
  <c r="K172" i="8"/>
  <c r="J172" i="8"/>
  <c r="I172" i="8"/>
  <c r="L171" i="8"/>
  <c r="K171" i="8"/>
  <c r="J171" i="8"/>
  <c r="I171" i="8"/>
  <c r="L167" i="8"/>
  <c r="K167" i="8"/>
  <c r="J167" i="8"/>
  <c r="I167" i="8"/>
  <c r="L166" i="8"/>
  <c r="K166" i="8"/>
  <c r="J166" i="8"/>
  <c r="I166" i="8"/>
  <c r="L165" i="8"/>
  <c r="K165" i="8"/>
  <c r="J165" i="8"/>
  <c r="I165" i="8"/>
  <c r="L163" i="8"/>
  <c r="K163" i="8"/>
  <c r="J163" i="8"/>
  <c r="I163" i="8"/>
  <c r="L162" i="8"/>
  <c r="K162" i="8"/>
  <c r="J162" i="8"/>
  <c r="I162" i="8"/>
  <c r="L161" i="8"/>
  <c r="K161" i="8"/>
  <c r="J161" i="8"/>
  <c r="I161" i="8"/>
  <c r="L160" i="8"/>
  <c r="K160" i="8"/>
  <c r="J160" i="8"/>
  <c r="I160" i="8"/>
  <c r="L158" i="8"/>
  <c r="K158" i="8"/>
  <c r="J158" i="8"/>
  <c r="I158" i="8"/>
  <c r="L157" i="8"/>
  <c r="K157" i="8"/>
  <c r="J157" i="8"/>
  <c r="I157" i="8"/>
  <c r="L153" i="8"/>
  <c r="K153" i="8"/>
  <c r="J153" i="8"/>
  <c r="I153" i="8"/>
  <c r="L152" i="8"/>
  <c r="K152" i="8"/>
  <c r="J152" i="8"/>
  <c r="I152" i="8"/>
  <c r="L151" i="8"/>
  <c r="K151" i="8"/>
  <c r="J151" i="8"/>
  <c r="I151" i="8"/>
  <c r="L150" i="8"/>
  <c r="K150" i="8"/>
  <c r="J150" i="8"/>
  <c r="I150" i="8"/>
  <c r="L147" i="8"/>
  <c r="K147" i="8"/>
  <c r="J147" i="8"/>
  <c r="I147" i="8"/>
  <c r="L146" i="8"/>
  <c r="K146" i="8"/>
  <c r="J146" i="8"/>
  <c r="I146" i="8"/>
  <c r="L145" i="8"/>
  <c r="K145" i="8"/>
  <c r="J145" i="8"/>
  <c r="I145" i="8"/>
  <c r="L143" i="8"/>
  <c r="K143" i="8"/>
  <c r="J143" i="8"/>
  <c r="I143" i="8"/>
  <c r="L142" i="8"/>
  <c r="K142" i="8"/>
  <c r="J142" i="8"/>
  <c r="I142" i="8"/>
  <c r="L139" i="8"/>
  <c r="K139" i="8"/>
  <c r="J139" i="8"/>
  <c r="I139" i="8"/>
  <c r="L138" i="8"/>
  <c r="K138" i="8"/>
  <c r="J138" i="8"/>
  <c r="I138" i="8"/>
  <c r="L137" i="8"/>
  <c r="K137" i="8"/>
  <c r="J137" i="8"/>
  <c r="I137" i="8"/>
  <c r="L134" i="8"/>
  <c r="K134" i="8"/>
  <c r="J134" i="8"/>
  <c r="I134" i="8"/>
  <c r="L133" i="8"/>
  <c r="K133" i="8"/>
  <c r="J133" i="8"/>
  <c r="I133" i="8"/>
  <c r="L132" i="8"/>
  <c r="K132" i="8"/>
  <c r="J132" i="8"/>
  <c r="I132" i="8"/>
  <c r="L131" i="8"/>
  <c r="K131" i="8"/>
  <c r="J131" i="8"/>
  <c r="I131" i="8"/>
  <c r="L129" i="8"/>
  <c r="K129" i="8"/>
  <c r="J129" i="8"/>
  <c r="I129" i="8"/>
  <c r="L128" i="8"/>
  <c r="K128" i="8"/>
  <c r="J128" i="8"/>
  <c r="I128" i="8"/>
  <c r="L127" i="8"/>
  <c r="K127" i="8"/>
  <c r="J127" i="8"/>
  <c r="I127" i="8"/>
  <c r="L125" i="8"/>
  <c r="K125" i="8"/>
  <c r="J125" i="8"/>
  <c r="I125" i="8"/>
  <c r="L124" i="8"/>
  <c r="K124" i="8"/>
  <c r="J124" i="8"/>
  <c r="I124" i="8"/>
  <c r="L123" i="8"/>
  <c r="K123" i="8"/>
  <c r="J123" i="8"/>
  <c r="I123" i="8"/>
  <c r="L121" i="8"/>
  <c r="K121" i="8"/>
  <c r="J121" i="8"/>
  <c r="I121" i="8"/>
  <c r="L120" i="8"/>
  <c r="K120" i="8"/>
  <c r="J120" i="8"/>
  <c r="I120" i="8"/>
  <c r="L119" i="8"/>
  <c r="K119" i="8"/>
  <c r="J119" i="8"/>
  <c r="I119" i="8"/>
  <c r="L117" i="8"/>
  <c r="K117" i="8"/>
  <c r="J117" i="8"/>
  <c r="I117" i="8"/>
  <c r="L116" i="8"/>
  <c r="K116" i="8"/>
  <c r="J116" i="8"/>
  <c r="I116" i="8"/>
  <c r="L115" i="8"/>
  <c r="K115" i="8"/>
  <c r="J115" i="8"/>
  <c r="I115" i="8"/>
  <c r="L112" i="8"/>
  <c r="K112" i="8"/>
  <c r="J112" i="8"/>
  <c r="I112" i="8"/>
  <c r="L111" i="8"/>
  <c r="K111" i="8"/>
  <c r="J111" i="8"/>
  <c r="I111" i="8"/>
  <c r="L110" i="8"/>
  <c r="K110" i="8"/>
  <c r="J110" i="8"/>
  <c r="I110" i="8"/>
  <c r="L109" i="8"/>
  <c r="K109" i="8"/>
  <c r="J109" i="8"/>
  <c r="I109" i="8"/>
  <c r="L106" i="8"/>
  <c r="K106" i="8"/>
  <c r="J106" i="8"/>
  <c r="I106" i="8"/>
  <c r="L105" i="8"/>
  <c r="K105" i="8"/>
  <c r="J105" i="8"/>
  <c r="I105" i="8"/>
  <c r="L102" i="8"/>
  <c r="K102" i="8"/>
  <c r="J102" i="8"/>
  <c r="I102" i="8"/>
  <c r="L101" i="8"/>
  <c r="K101" i="8"/>
  <c r="J101" i="8"/>
  <c r="I101" i="8"/>
  <c r="L100" i="8"/>
  <c r="K100" i="8"/>
  <c r="J100" i="8"/>
  <c r="I100" i="8"/>
  <c r="L97" i="8"/>
  <c r="K97" i="8"/>
  <c r="J97" i="8"/>
  <c r="I97" i="8"/>
  <c r="L96" i="8"/>
  <c r="K96" i="8"/>
  <c r="J96" i="8"/>
  <c r="I96" i="8"/>
  <c r="L95" i="8"/>
  <c r="K95" i="8"/>
  <c r="J95" i="8"/>
  <c r="I95" i="8"/>
  <c r="L92" i="8"/>
  <c r="K92" i="8"/>
  <c r="J92" i="8"/>
  <c r="I92" i="8"/>
  <c r="L91" i="8"/>
  <c r="K91" i="8"/>
  <c r="J91" i="8"/>
  <c r="I91" i="8"/>
  <c r="L90" i="8"/>
  <c r="K90" i="8"/>
  <c r="K89" i="8" s="1"/>
  <c r="J90" i="8"/>
  <c r="I90" i="8"/>
  <c r="L89" i="8"/>
  <c r="J89" i="8"/>
  <c r="I89" i="8"/>
  <c r="L85" i="8"/>
  <c r="K85" i="8"/>
  <c r="J85" i="8"/>
  <c r="I85" i="8"/>
  <c r="L84" i="8"/>
  <c r="K84" i="8"/>
  <c r="J84" i="8"/>
  <c r="I84" i="8"/>
  <c r="L83" i="8"/>
  <c r="K83" i="8"/>
  <c r="J83" i="8"/>
  <c r="I83" i="8"/>
  <c r="L82" i="8"/>
  <c r="K82" i="8"/>
  <c r="J82" i="8"/>
  <c r="I82" i="8"/>
  <c r="L80" i="8"/>
  <c r="K80" i="8"/>
  <c r="J80" i="8"/>
  <c r="I80" i="8"/>
  <c r="L79" i="8"/>
  <c r="K79" i="8"/>
  <c r="J79" i="8"/>
  <c r="I79" i="8"/>
  <c r="L78" i="8"/>
  <c r="K78" i="8"/>
  <c r="J78" i="8"/>
  <c r="I78" i="8"/>
  <c r="L74" i="8"/>
  <c r="K74" i="8"/>
  <c r="J74" i="8"/>
  <c r="I74" i="8"/>
  <c r="L73" i="8"/>
  <c r="K73" i="8"/>
  <c r="J73" i="8"/>
  <c r="I73" i="8"/>
  <c r="L69" i="8"/>
  <c r="K69" i="8"/>
  <c r="K68" i="8" s="1"/>
  <c r="J69" i="8"/>
  <c r="I69" i="8"/>
  <c r="L68" i="8"/>
  <c r="J68" i="8"/>
  <c r="I68" i="8"/>
  <c r="L64" i="8"/>
  <c r="K64" i="8"/>
  <c r="K63" i="8" s="1"/>
  <c r="K62" i="8" s="1"/>
  <c r="K61" i="8" s="1"/>
  <c r="J64" i="8"/>
  <c r="I64" i="8"/>
  <c r="L63" i="8"/>
  <c r="J63" i="8"/>
  <c r="I63" i="8"/>
  <c r="L62" i="8"/>
  <c r="J62" i="8"/>
  <c r="I62" i="8"/>
  <c r="L61" i="8"/>
  <c r="J61" i="8"/>
  <c r="I61" i="8"/>
  <c r="L45" i="8"/>
  <c r="L44" i="8" s="1"/>
  <c r="L43" i="8" s="1"/>
  <c r="L42" i="8" s="1"/>
  <c r="L30" i="8" s="1"/>
  <c r="L359" i="8" s="1"/>
  <c r="K45" i="8"/>
  <c r="K44" i="8" s="1"/>
  <c r="K43" i="8" s="1"/>
  <c r="K42" i="8" s="1"/>
  <c r="J45" i="8"/>
  <c r="J44" i="8" s="1"/>
  <c r="J43" i="8" s="1"/>
  <c r="J42" i="8" s="1"/>
  <c r="I45" i="8"/>
  <c r="I44" i="8"/>
  <c r="I43" i="8" s="1"/>
  <c r="I42" i="8" s="1"/>
  <c r="I30" i="8" s="1"/>
  <c r="I359" i="8" s="1"/>
  <c r="L40" i="8"/>
  <c r="K40" i="8"/>
  <c r="K39" i="8" s="1"/>
  <c r="K38" i="8" s="1"/>
  <c r="J40" i="8"/>
  <c r="J39" i="8" s="1"/>
  <c r="J38" i="8" s="1"/>
  <c r="I40" i="8"/>
  <c r="L39" i="8"/>
  <c r="I39" i="8"/>
  <c r="L38" i="8"/>
  <c r="I38" i="8"/>
  <c r="L36" i="8"/>
  <c r="K36" i="8"/>
  <c r="J36" i="8"/>
  <c r="I36" i="8"/>
  <c r="L34" i="8"/>
  <c r="K34" i="8"/>
  <c r="J34" i="8"/>
  <c r="I34" i="8"/>
  <c r="L33" i="8"/>
  <c r="K33" i="8"/>
  <c r="K32" i="8" s="1"/>
  <c r="K31" i="8" s="1"/>
  <c r="J33" i="8"/>
  <c r="J32" i="8" s="1"/>
  <c r="J31" i="8" s="1"/>
  <c r="I33" i="8"/>
  <c r="L32" i="8"/>
  <c r="I32" i="8"/>
  <c r="L31" i="8"/>
  <c r="I31" i="8"/>
  <c r="K30" i="8" l="1"/>
  <c r="K359" i="8" s="1"/>
  <c r="J30" i="8"/>
  <c r="J359" i="8" s="1"/>
  <c r="L356" i="2" l="1"/>
  <c r="K356" i="2"/>
  <c r="J356" i="2"/>
  <c r="I356" i="2"/>
  <c r="L355" i="2"/>
  <c r="K355" i="2"/>
  <c r="J355" i="2"/>
  <c r="I355" i="2"/>
  <c r="L353" i="2"/>
  <c r="K353" i="2"/>
  <c r="J353" i="2"/>
  <c r="I353" i="2"/>
  <c r="L352" i="2"/>
  <c r="K352" i="2"/>
  <c r="J352" i="2"/>
  <c r="I352" i="2"/>
  <c r="L350" i="2"/>
  <c r="K350" i="2"/>
  <c r="J350" i="2"/>
  <c r="I350" i="2"/>
  <c r="L349" i="2"/>
  <c r="K349" i="2"/>
  <c r="J349" i="2"/>
  <c r="I349" i="2"/>
  <c r="L346" i="2"/>
  <c r="K346" i="2"/>
  <c r="J346" i="2"/>
  <c r="I346" i="2"/>
  <c r="L345" i="2"/>
  <c r="K345" i="2"/>
  <c r="J345" i="2"/>
  <c r="I345" i="2"/>
  <c r="L342" i="2"/>
  <c r="K342" i="2"/>
  <c r="J342" i="2"/>
  <c r="I342" i="2"/>
  <c r="L341" i="2"/>
  <c r="K341" i="2"/>
  <c r="J341" i="2"/>
  <c r="I341" i="2"/>
  <c r="L338" i="2"/>
  <c r="K338" i="2"/>
  <c r="J338" i="2"/>
  <c r="I338" i="2"/>
  <c r="L337" i="2"/>
  <c r="K337" i="2"/>
  <c r="J337" i="2"/>
  <c r="I337" i="2"/>
  <c r="L334" i="2"/>
  <c r="K334" i="2"/>
  <c r="J334" i="2"/>
  <c r="I334" i="2"/>
  <c r="L331" i="2"/>
  <c r="K331" i="2"/>
  <c r="J331" i="2"/>
  <c r="I331" i="2"/>
  <c r="L329" i="2"/>
  <c r="K329" i="2"/>
  <c r="J329" i="2"/>
  <c r="I329" i="2"/>
  <c r="L328" i="2"/>
  <c r="K328" i="2"/>
  <c r="J328" i="2"/>
  <c r="I328" i="2"/>
  <c r="L327" i="2"/>
  <c r="K327" i="2"/>
  <c r="J327" i="2"/>
  <c r="I327" i="2"/>
  <c r="L324" i="2"/>
  <c r="K324" i="2"/>
  <c r="J324" i="2"/>
  <c r="I324" i="2"/>
  <c r="L323" i="2"/>
  <c r="K323" i="2"/>
  <c r="J323" i="2"/>
  <c r="I323" i="2"/>
  <c r="L321" i="2"/>
  <c r="K321" i="2"/>
  <c r="J321" i="2"/>
  <c r="I321" i="2"/>
  <c r="L320" i="2"/>
  <c r="K320" i="2"/>
  <c r="J320" i="2"/>
  <c r="I320" i="2"/>
  <c r="L318" i="2"/>
  <c r="K318" i="2"/>
  <c r="J318" i="2"/>
  <c r="I318" i="2"/>
  <c r="L317" i="2"/>
  <c r="K317" i="2"/>
  <c r="J317" i="2"/>
  <c r="I317" i="2"/>
  <c r="L314" i="2"/>
  <c r="K314" i="2"/>
  <c r="J314" i="2"/>
  <c r="I314" i="2"/>
  <c r="L313" i="2"/>
  <c r="K313" i="2"/>
  <c r="J313" i="2"/>
  <c r="I313" i="2"/>
  <c r="L310" i="2"/>
  <c r="K310" i="2"/>
  <c r="J310" i="2"/>
  <c r="I310" i="2"/>
  <c r="L309" i="2"/>
  <c r="K309" i="2"/>
  <c r="J309" i="2"/>
  <c r="I309" i="2"/>
  <c r="L306" i="2"/>
  <c r="K306" i="2"/>
  <c r="J306" i="2"/>
  <c r="I306" i="2"/>
  <c r="L305" i="2"/>
  <c r="K305" i="2"/>
  <c r="J305" i="2"/>
  <c r="I305" i="2"/>
  <c r="L302" i="2"/>
  <c r="K302" i="2"/>
  <c r="J302" i="2"/>
  <c r="I302" i="2"/>
  <c r="L299" i="2"/>
  <c r="K299" i="2"/>
  <c r="J299" i="2"/>
  <c r="I299" i="2"/>
  <c r="L297" i="2"/>
  <c r="K297" i="2"/>
  <c r="J297" i="2"/>
  <c r="I297" i="2"/>
  <c r="L296" i="2"/>
  <c r="K296" i="2"/>
  <c r="J296" i="2"/>
  <c r="I296" i="2"/>
  <c r="L295" i="2"/>
  <c r="K295" i="2"/>
  <c r="J295" i="2"/>
  <c r="I295" i="2"/>
  <c r="L294" i="2"/>
  <c r="K294" i="2"/>
  <c r="J294" i="2"/>
  <c r="I294" i="2"/>
  <c r="L291" i="2"/>
  <c r="K291" i="2"/>
  <c r="J291" i="2"/>
  <c r="I291" i="2"/>
  <c r="L290" i="2"/>
  <c r="K290" i="2"/>
  <c r="J290" i="2"/>
  <c r="I290" i="2"/>
  <c r="L288" i="2"/>
  <c r="K288" i="2"/>
  <c r="J288" i="2"/>
  <c r="I288" i="2"/>
  <c r="L287" i="2"/>
  <c r="K287" i="2"/>
  <c r="J287" i="2"/>
  <c r="I287" i="2"/>
  <c r="L285" i="2"/>
  <c r="K285" i="2"/>
  <c r="J285" i="2"/>
  <c r="I285" i="2"/>
  <c r="L284" i="2"/>
  <c r="K284" i="2"/>
  <c r="J284" i="2"/>
  <c r="I284" i="2"/>
  <c r="L281" i="2"/>
  <c r="K281" i="2"/>
  <c r="J281" i="2"/>
  <c r="I281" i="2"/>
  <c r="L280" i="2"/>
  <c r="K280" i="2"/>
  <c r="J280" i="2"/>
  <c r="I280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6" i="2"/>
  <c r="K266" i="2"/>
  <c r="J266" i="2"/>
  <c r="I266" i="2"/>
  <c r="L264" i="2"/>
  <c r="K264" i="2"/>
  <c r="J264" i="2"/>
  <c r="I264" i="2"/>
  <c r="L263" i="2"/>
  <c r="K263" i="2"/>
  <c r="J263" i="2"/>
  <c r="I263" i="2"/>
  <c r="L262" i="2"/>
  <c r="K262" i="2"/>
  <c r="J262" i="2"/>
  <c r="I262" i="2"/>
  <c r="L259" i="2"/>
  <c r="K259" i="2"/>
  <c r="J259" i="2"/>
  <c r="I259" i="2"/>
  <c r="L258" i="2"/>
  <c r="K258" i="2"/>
  <c r="J258" i="2"/>
  <c r="I258" i="2"/>
  <c r="L256" i="2"/>
  <c r="K256" i="2"/>
  <c r="J256" i="2"/>
  <c r="I256" i="2"/>
  <c r="L255" i="2"/>
  <c r="K255" i="2"/>
  <c r="J255" i="2"/>
  <c r="I255" i="2"/>
  <c r="L253" i="2"/>
  <c r="K253" i="2"/>
  <c r="J253" i="2"/>
  <c r="I253" i="2"/>
  <c r="L252" i="2"/>
  <c r="K252" i="2"/>
  <c r="J252" i="2"/>
  <c r="I252" i="2"/>
  <c r="L249" i="2"/>
  <c r="K249" i="2"/>
  <c r="J249" i="2"/>
  <c r="I249" i="2"/>
  <c r="L248" i="2"/>
  <c r="K248" i="2"/>
  <c r="J248" i="2"/>
  <c r="I248" i="2"/>
  <c r="L245" i="2"/>
  <c r="K245" i="2"/>
  <c r="J245" i="2"/>
  <c r="I245" i="2"/>
  <c r="L244" i="2"/>
  <c r="K244" i="2"/>
  <c r="J244" i="2"/>
  <c r="I244" i="2"/>
  <c r="L241" i="2"/>
  <c r="K241" i="2"/>
  <c r="J241" i="2"/>
  <c r="I241" i="2"/>
  <c r="L240" i="2"/>
  <c r="K240" i="2"/>
  <c r="J240" i="2"/>
  <c r="I240" i="2"/>
  <c r="L237" i="2"/>
  <c r="K237" i="2"/>
  <c r="J237" i="2"/>
  <c r="I237" i="2"/>
  <c r="L234" i="2"/>
  <c r="K234" i="2"/>
  <c r="J234" i="2"/>
  <c r="I234" i="2"/>
  <c r="L232" i="2"/>
  <c r="K232" i="2"/>
  <c r="J232" i="2"/>
  <c r="I232" i="2"/>
  <c r="L231" i="2"/>
  <c r="K231" i="2"/>
  <c r="J231" i="2"/>
  <c r="I231" i="2"/>
  <c r="L230" i="2"/>
  <c r="K230" i="2"/>
  <c r="J230" i="2"/>
  <c r="I230" i="2"/>
  <c r="L229" i="2"/>
  <c r="K229" i="2"/>
  <c r="J229" i="2"/>
  <c r="I229" i="2"/>
  <c r="L225" i="2"/>
  <c r="K225" i="2"/>
  <c r="J225" i="2"/>
  <c r="I225" i="2"/>
  <c r="L224" i="2"/>
  <c r="K224" i="2"/>
  <c r="J224" i="2"/>
  <c r="I224" i="2"/>
  <c r="L223" i="2"/>
  <c r="K223" i="2"/>
  <c r="J223" i="2"/>
  <c r="I223" i="2"/>
  <c r="L221" i="2"/>
  <c r="K221" i="2"/>
  <c r="J221" i="2"/>
  <c r="I221" i="2"/>
  <c r="L220" i="2"/>
  <c r="K220" i="2"/>
  <c r="J220" i="2"/>
  <c r="I220" i="2"/>
  <c r="L219" i="2"/>
  <c r="K219" i="2"/>
  <c r="J219" i="2"/>
  <c r="I219" i="2"/>
  <c r="L212" i="2"/>
  <c r="K212" i="2"/>
  <c r="J212" i="2"/>
  <c r="I212" i="2"/>
  <c r="L211" i="2"/>
  <c r="K211" i="2"/>
  <c r="J211" i="2"/>
  <c r="I211" i="2"/>
  <c r="L209" i="2"/>
  <c r="K209" i="2"/>
  <c r="J209" i="2"/>
  <c r="I209" i="2"/>
  <c r="L208" i="2"/>
  <c r="K208" i="2"/>
  <c r="J208" i="2"/>
  <c r="I208" i="2"/>
  <c r="L207" i="2"/>
  <c r="K207" i="2"/>
  <c r="J207" i="2"/>
  <c r="I207" i="2"/>
  <c r="L202" i="2"/>
  <c r="K202" i="2"/>
  <c r="J202" i="2"/>
  <c r="I202" i="2"/>
  <c r="L201" i="2"/>
  <c r="K201" i="2"/>
  <c r="J201" i="2"/>
  <c r="I201" i="2"/>
  <c r="L200" i="2"/>
  <c r="K200" i="2"/>
  <c r="J200" i="2"/>
  <c r="I200" i="2"/>
  <c r="L198" i="2"/>
  <c r="K198" i="2"/>
  <c r="J198" i="2"/>
  <c r="I198" i="2"/>
  <c r="L197" i="2"/>
  <c r="K197" i="2"/>
  <c r="J197" i="2"/>
  <c r="I197" i="2"/>
  <c r="L193" i="2"/>
  <c r="K193" i="2"/>
  <c r="J193" i="2"/>
  <c r="I193" i="2"/>
  <c r="L192" i="2"/>
  <c r="K192" i="2"/>
  <c r="J192" i="2"/>
  <c r="I192" i="2"/>
  <c r="L188" i="2"/>
  <c r="K188" i="2"/>
  <c r="J188" i="2"/>
  <c r="I188" i="2"/>
  <c r="L187" i="2"/>
  <c r="K187" i="2"/>
  <c r="J187" i="2"/>
  <c r="I187" i="2"/>
  <c r="L183" i="2"/>
  <c r="K183" i="2"/>
  <c r="J183" i="2"/>
  <c r="I183" i="2"/>
  <c r="L182" i="2"/>
  <c r="K182" i="2"/>
  <c r="J182" i="2"/>
  <c r="I182" i="2"/>
  <c r="L180" i="2"/>
  <c r="K180" i="2"/>
  <c r="J180" i="2"/>
  <c r="I180" i="2"/>
  <c r="L179" i="2"/>
  <c r="K179" i="2"/>
  <c r="J179" i="2"/>
  <c r="I179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2" i="2"/>
  <c r="K172" i="2"/>
  <c r="J172" i="2"/>
  <c r="I172" i="2"/>
  <c r="L171" i="2"/>
  <c r="K171" i="2"/>
  <c r="J171" i="2"/>
  <c r="I171" i="2"/>
  <c r="L167" i="2"/>
  <c r="K167" i="2"/>
  <c r="J167" i="2"/>
  <c r="I167" i="2"/>
  <c r="L166" i="2"/>
  <c r="K166" i="2"/>
  <c r="J166" i="2"/>
  <c r="I166" i="2"/>
  <c r="L165" i="2"/>
  <c r="K165" i="2"/>
  <c r="J165" i="2"/>
  <c r="I165" i="2"/>
  <c r="L163" i="2"/>
  <c r="K163" i="2"/>
  <c r="J163" i="2"/>
  <c r="I163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3" i="2"/>
  <c r="K153" i="2"/>
  <c r="J153" i="2"/>
  <c r="I153" i="2"/>
  <c r="L152" i="2"/>
  <c r="K152" i="2"/>
  <c r="J152" i="2"/>
  <c r="I152" i="2"/>
  <c r="L151" i="2"/>
  <c r="K151" i="2"/>
  <c r="J151" i="2"/>
  <c r="I151" i="2"/>
  <c r="L150" i="2"/>
  <c r="K150" i="2"/>
  <c r="J150" i="2"/>
  <c r="I150" i="2"/>
  <c r="L147" i="2"/>
  <c r="L146" i="2" s="1"/>
  <c r="L145" i="2" s="1"/>
  <c r="L131" i="2" s="1"/>
  <c r="K147" i="2"/>
  <c r="K146" i="2" s="1"/>
  <c r="K145" i="2" s="1"/>
  <c r="K131" i="2" s="1"/>
  <c r="J147" i="2"/>
  <c r="J146" i="2" s="1"/>
  <c r="J145" i="2" s="1"/>
  <c r="J131" i="2" s="1"/>
  <c r="I147" i="2"/>
  <c r="I146" i="2" s="1"/>
  <c r="I145" i="2" s="1"/>
  <c r="I131" i="2" s="1"/>
  <c r="L143" i="2"/>
  <c r="K143" i="2"/>
  <c r="J143" i="2"/>
  <c r="I143" i="2"/>
  <c r="L142" i="2"/>
  <c r="K142" i="2"/>
  <c r="J142" i="2"/>
  <c r="I142" i="2"/>
  <c r="L139" i="2"/>
  <c r="K139" i="2"/>
  <c r="J139" i="2"/>
  <c r="I139" i="2"/>
  <c r="L138" i="2"/>
  <c r="K138" i="2"/>
  <c r="J138" i="2"/>
  <c r="I138" i="2"/>
  <c r="L137" i="2"/>
  <c r="K137" i="2"/>
  <c r="J137" i="2"/>
  <c r="I137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2" i="2"/>
  <c r="K102" i="2"/>
  <c r="J102" i="2"/>
  <c r="I102" i="2"/>
  <c r="L101" i="2"/>
  <c r="K101" i="2"/>
  <c r="J101" i="2"/>
  <c r="I101" i="2"/>
  <c r="L100" i="2"/>
  <c r="K100" i="2"/>
  <c r="J100" i="2"/>
  <c r="I100" i="2"/>
  <c r="L97" i="2"/>
  <c r="K97" i="2"/>
  <c r="J97" i="2"/>
  <c r="I97" i="2"/>
  <c r="L96" i="2"/>
  <c r="K96" i="2"/>
  <c r="J96" i="2"/>
  <c r="I96" i="2"/>
  <c r="L95" i="2"/>
  <c r="K95" i="2"/>
  <c r="J95" i="2"/>
  <c r="I95" i="2"/>
  <c r="L92" i="2"/>
  <c r="K92" i="2"/>
  <c r="J92" i="2"/>
  <c r="I92" i="2"/>
  <c r="L91" i="2"/>
  <c r="K91" i="2"/>
  <c r="J91" i="2"/>
  <c r="I91" i="2"/>
  <c r="L90" i="2"/>
  <c r="K90" i="2"/>
  <c r="J90" i="2"/>
  <c r="I90" i="2"/>
  <c r="L89" i="2"/>
  <c r="K89" i="2"/>
  <c r="J89" i="2"/>
  <c r="I89" i="2"/>
  <c r="L85" i="2"/>
  <c r="K85" i="2"/>
  <c r="J85" i="2"/>
  <c r="I85" i="2"/>
  <c r="L84" i="2"/>
  <c r="K84" i="2"/>
  <c r="J84" i="2"/>
  <c r="I84" i="2"/>
  <c r="L83" i="2"/>
  <c r="K83" i="2"/>
  <c r="J83" i="2"/>
  <c r="I83" i="2"/>
  <c r="L82" i="2"/>
  <c r="K82" i="2"/>
  <c r="J82" i="2"/>
  <c r="I82" i="2"/>
  <c r="L80" i="2"/>
  <c r="K80" i="2"/>
  <c r="J80" i="2"/>
  <c r="I80" i="2"/>
  <c r="L79" i="2"/>
  <c r="K79" i="2"/>
  <c r="J79" i="2"/>
  <c r="I79" i="2"/>
  <c r="L78" i="2"/>
  <c r="K78" i="2"/>
  <c r="J78" i="2"/>
  <c r="I78" i="2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J64" i="2"/>
  <c r="I64" i="2"/>
  <c r="L63" i="2"/>
  <c r="K63" i="2"/>
  <c r="J63" i="2"/>
  <c r="I63" i="2"/>
  <c r="L62" i="2"/>
  <c r="K62" i="2"/>
  <c r="K61" i="2" s="1"/>
  <c r="J62" i="2"/>
  <c r="I62" i="2"/>
  <c r="L61" i="2"/>
  <c r="J61" i="2"/>
  <c r="I61" i="2"/>
  <c r="L45" i="2"/>
  <c r="L44" i="2" s="1"/>
  <c r="L43" i="2" s="1"/>
  <c r="L42" i="2" s="1"/>
  <c r="K45" i="2"/>
  <c r="K44" i="2" s="1"/>
  <c r="K43" i="2" s="1"/>
  <c r="K42" i="2" s="1"/>
  <c r="J45" i="2"/>
  <c r="J44" i="2" s="1"/>
  <c r="J43" i="2" s="1"/>
  <c r="J42" i="2" s="1"/>
  <c r="I45" i="2"/>
  <c r="I44" i="2" s="1"/>
  <c r="I43" i="2" s="1"/>
  <c r="I42" i="2" s="1"/>
  <c r="L40" i="2"/>
  <c r="L39" i="2" s="1"/>
  <c r="L38" i="2" s="1"/>
  <c r="K40" i="2"/>
  <c r="K39" i="2" s="1"/>
  <c r="K38" i="2" s="1"/>
  <c r="J40" i="2"/>
  <c r="J39" i="2" s="1"/>
  <c r="J38" i="2" s="1"/>
  <c r="I40" i="2"/>
  <c r="I39" i="2"/>
  <c r="I38" i="2"/>
  <c r="L36" i="2"/>
  <c r="K36" i="2"/>
  <c r="J36" i="2"/>
  <c r="I36" i="2"/>
  <c r="L34" i="2"/>
  <c r="L33" i="2" s="1"/>
  <c r="L32" i="2" s="1"/>
  <c r="K34" i="2"/>
  <c r="K33" i="2" s="1"/>
  <c r="K32" i="2" s="1"/>
  <c r="J34" i="2"/>
  <c r="J33" i="2" s="1"/>
  <c r="J32" i="2" s="1"/>
  <c r="I34" i="2"/>
  <c r="I33" i="2" s="1"/>
  <c r="I32" i="2" s="1"/>
  <c r="I31" i="2" l="1"/>
  <c r="I30" i="2" s="1"/>
  <c r="I359" i="2" s="1"/>
  <c r="L31" i="2"/>
  <c r="L30" i="2" s="1"/>
  <c r="L359" i="2" s="1"/>
  <c r="K31" i="2"/>
  <c r="K30" i="2" s="1"/>
  <c r="K359" i="2" s="1"/>
  <c r="J31" i="2"/>
  <c r="J30" i="2" s="1"/>
  <c r="J359" i="2" s="1"/>
  <c r="I34" i="1" l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4" i="1"/>
  <c r="I133" i="1" s="1"/>
  <c r="I132" i="1" s="1"/>
  <c r="J134" i="1"/>
  <c r="J133" i="1" s="1"/>
  <c r="J132" i="1" s="1"/>
  <c r="K134" i="1"/>
  <c r="K133" i="1" s="1"/>
  <c r="K132" i="1" s="1"/>
  <c r="L134" i="1"/>
  <c r="L133" i="1" s="1"/>
  <c r="L132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I153" i="1"/>
  <c r="I152" i="1" s="1"/>
  <c r="J153" i="1"/>
  <c r="J152" i="1" s="1"/>
  <c r="K153" i="1"/>
  <c r="K152" i="1" s="1"/>
  <c r="L153" i="1"/>
  <c r="L152" i="1" s="1"/>
  <c r="I158" i="1"/>
  <c r="I157" i="1" s="1"/>
  <c r="J158" i="1"/>
  <c r="J157" i="1" s="1"/>
  <c r="K158" i="1"/>
  <c r="K157" i="1" s="1"/>
  <c r="L158" i="1"/>
  <c r="L157" i="1" s="1"/>
  <c r="I163" i="1"/>
  <c r="I162" i="1" s="1"/>
  <c r="I161" i="1" s="1"/>
  <c r="J163" i="1"/>
  <c r="J162" i="1" s="1"/>
  <c r="J161" i="1" s="1"/>
  <c r="K163" i="1"/>
  <c r="K162" i="1" s="1"/>
  <c r="K161" i="1" s="1"/>
  <c r="L163" i="1"/>
  <c r="L162" i="1" s="1"/>
  <c r="L161" i="1" s="1"/>
  <c r="I167" i="1"/>
  <c r="I166" i="1" s="1"/>
  <c r="J167" i="1"/>
  <c r="J166" i="1" s="1"/>
  <c r="K167" i="1"/>
  <c r="K166" i="1" s="1"/>
  <c r="L167" i="1"/>
  <c r="L166" i="1" s="1"/>
  <c r="I172" i="1"/>
  <c r="I171" i="1" s="1"/>
  <c r="J172" i="1"/>
  <c r="J171" i="1" s="1"/>
  <c r="K172" i="1"/>
  <c r="K171" i="1" s="1"/>
  <c r="L172" i="1"/>
  <c r="L171" i="1" s="1"/>
  <c r="I180" i="1"/>
  <c r="I179" i="1" s="1"/>
  <c r="J180" i="1"/>
  <c r="J179" i="1" s="1"/>
  <c r="K180" i="1"/>
  <c r="K179" i="1" s="1"/>
  <c r="L180" i="1"/>
  <c r="L179" i="1" s="1"/>
  <c r="I183" i="1"/>
  <c r="I182" i="1" s="1"/>
  <c r="J183" i="1"/>
  <c r="J182" i="1" s="1"/>
  <c r="K183" i="1"/>
  <c r="K182" i="1" s="1"/>
  <c r="L183" i="1"/>
  <c r="L182" i="1" s="1"/>
  <c r="I188" i="1"/>
  <c r="I187" i="1" s="1"/>
  <c r="J188" i="1"/>
  <c r="J187" i="1" s="1"/>
  <c r="K188" i="1"/>
  <c r="K187" i="1" s="1"/>
  <c r="L188" i="1"/>
  <c r="L187" i="1" s="1"/>
  <c r="I193" i="1"/>
  <c r="I192" i="1" s="1"/>
  <c r="J193" i="1"/>
  <c r="J192" i="1" s="1"/>
  <c r="K193" i="1"/>
  <c r="K192" i="1" s="1"/>
  <c r="L193" i="1"/>
  <c r="L192" i="1" s="1"/>
  <c r="I198" i="1"/>
  <c r="I197" i="1" s="1"/>
  <c r="J198" i="1"/>
  <c r="J197" i="1" s="1"/>
  <c r="K198" i="1"/>
  <c r="K197" i="1" s="1"/>
  <c r="L198" i="1"/>
  <c r="L197" i="1" s="1"/>
  <c r="I202" i="1"/>
  <c r="I201" i="1" s="1"/>
  <c r="I200" i="1" s="1"/>
  <c r="J202" i="1"/>
  <c r="J201" i="1" s="1"/>
  <c r="J200" i="1" s="1"/>
  <c r="K202" i="1"/>
  <c r="K201" i="1" s="1"/>
  <c r="K200" i="1" s="1"/>
  <c r="L202" i="1"/>
  <c r="L201" i="1" s="1"/>
  <c r="L200" i="1" s="1"/>
  <c r="I209" i="1"/>
  <c r="I208" i="1" s="1"/>
  <c r="J209" i="1"/>
  <c r="J208" i="1" s="1"/>
  <c r="K209" i="1"/>
  <c r="K208" i="1" s="1"/>
  <c r="L209" i="1"/>
  <c r="L208" i="1" s="1"/>
  <c r="I212" i="1"/>
  <c r="I211" i="1" s="1"/>
  <c r="J212" i="1"/>
  <c r="J211" i="1" s="1"/>
  <c r="K212" i="1"/>
  <c r="K211" i="1" s="1"/>
  <c r="L212" i="1"/>
  <c r="L211" i="1" s="1"/>
  <c r="I221" i="1"/>
  <c r="I220" i="1" s="1"/>
  <c r="I219" i="1" s="1"/>
  <c r="J221" i="1"/>
  <c r="J220" i="1" s="1"/>
  <c r="J219" i="1" s="1"/>
  <c r="K221" i="1"/>
  <c r="K220" i="1" s="1"/>
  <c r="K219" i="1" s="1"/>
  <c r="L221" i="1"/>
  <c r="L220" i="1" s="1"/>
  <c r="L219" i="1" s="1"/>
  <c r="I225" i="1"/>
  <c r="I224" i="1" s="1"/>
  <c r="I223" i="1" s="1"/>
  <c r="J225" i="1"/>
  <c r="J224" i="1" s="1"/>
  <c r="J223" i="1" s="1"/>
  <c r="K225" i="1"/>
  <c r="K224" i="1" s="1"/>
  <c r="K223" i="1" s="1"/>
  <c r="L225" i="1"/>
  <c r="L224" i="1" s="1"/>
  <c r="L223" i="1" s="1"/>
  <c r="I232" i="1"/>
  <c r="I231" i="1" s="1"/>
  <c r="J232" i="1"/>
  <c r="J231" i="1" s="1"/>
  <c r="K232" i="1"/>
  <c r="K231" i="1" s="1"/>
  <c r="L232" i="1"/>
  <c r="L231" i="1" s="1"/>
  <c r="I234" i="1"/>
  <c r="J234" i="1"/>
  <c r="K234" i="1"/>
  <c r="L234" i="1"/>
  <c r="I237" i="1"/>
  <c r="J237" i="1"/>
  <c r="K237" i="1"/>
  <c r="L237" i="1"/>
  <c r="I240" i="1"/>
  <c r="K240" i="1"/>
  <c r="I241" i="1"/>
  <c r="J241" i="1"/>
  <c r="J240" i="1" s="1"/>
  <c r="K241" i="1"/>
  <c r="L241" i="1"/>
  <c r="L240" i="1" s="1"/>
  <c r="J244" i="1"/>
  <c r="I245" i="1"/>
  <c r="I244" i="1" s="1"/>
  <c r="J245" i="1"/>
  <c r="K245" i="1"/>
  <c r="K244" i="1" s="1"/>
  <c r="L245" i="1"/>
  <c r="L244" i="1" s="1"/>
  <c r="I248" i="1"/>
  <c r="K248" i="1"/>
  <c r="I249" i="1"/>
  <c r="J249" i="1"/>
  <c r="J248" i="1" s="1"/>
  <c r="K249" i="1"/>
  <c r="L249" i="1"/>
  <c r="L248" i="1" s="1"/>
  <c r="J252" i="1"/>
  <c r="I253" i="1"/>
  <c r="I252" i="1" s="1"/>
  <c r="J253" i="1"/>
  <c r="K253" i="1"/>
  <c r="K252" i="1" s="1"/>
  <c r="L253" i="1"/>
  <c r="L252" i="1" s="1"/>
  <c r="I255" i="1"/>
  <c r="K255" i="1"/>
  <c r="I256" i="1"/>
  <c r="J256" i="1"/>
  <c r="J255" i="1" s="1"/>
  <c r="K256" i="1"/>
  <c r="L256" i="1"/>
  <c r="L255" i="1" s="1"/>
  <c r="J258" i="1"/>
  <c r="I259" i="1"/>
  <c r="I258" i="1" s="1"/>
  <c r="J259" i="1"/>
  <c r="K259" i="1"/>
  <c r="K258" i="1" s="1"/>
  <c r="L259" i="1"/>
  <c r="L258" i="1" s="1"/>
  <c r="J263" i="1"/>
  <c r="I264" i="1"/>
  <c r="I263" i="1" s="1"/>
  <c r="I262" i="1" s="1"/>
  <c r="J264" i="1"/>
  <c r="K264" i="1"/>
  <c r="K263" i="1" s="1"/>
  <c r="L264" i="1"/>
  <c r="L263" i="1" s="1"/>
  <c r="I266" i="1"/>
  <c r="J266" i="1"/>
  <c r="K266" i="1"/>
  <c r="L266" i="1"/>
  <c r="I269" i="1"/>
  <c r="J269" i="1"/>
  <c r="K269" i="1"/>
  <c r="L269" i="1"/>
  <c r="I272" i="1"/>
  <c r="K272" i="1"/>
  <c r="I273" i="1"/>
  <c r="J273" i="1"/>
  <c r="J272" i="1" s="1"/>
  <c r="K273" i="1"/>
  <c r="L273" i="1"/>
  <c r="L272" i="1" s="1"/>
  <c r="I277" i="1"/>
  <c r="I276" i="1" s="1"/>
  <c r="J277" i="1"/>
  <c r="J276" i="1" s="1"/>
  <c r="K277" i="1"/>
  <c r="K276" i="1" s="1"/>
  <c r="L277" i="1"/>
  <c r="L276" i="1" s="1"/>
  <c r="I281" i="1"/>
  <c r="I280" i="1" s="1"/>
  <c r="J281" i="1"/>
  <c r="J280" i="1" s="1"/>
  <c r="K281" i="1"/>
  <c r="K280" i="1" s="1"/>
  <c r="L281" i="1"/>
  <c r="L280" i="1" s="1"/>
  <c r="I285" i="1"/>
  <c r="I284" i="1" s="1"/>
  <c r="J285" i="1"/>
  <c r="J284" i="1" s="1"/>
  <c r="K285" i="1"/>
  <c r="K284" i="1" s="1"/>
  <c r="L285" i="1"/>
  <c r="L284" i="1" s="1"/>
  <c r="I288" i="1"/>
  <c r="I287" i="1" s="1"/>
  <c r="J288" i="1"/>
  <c r="J287" i="1" s="1"/>
  <c r="K288" i="1"/>
  <c r="K287" i="1" s="1"/>
  <c r="L288" i="1"/>
  <c r="L287" i="1" s="1"/>
  <c r="I291" i="1"/>
  <c r="I290" i="1" s="1"/>
  <c r="J291" i="1"/>
  <c r="J290" i="1" s="1"/>
  <c r="K291" i="1"/>
  <c r="K290" i="1" s="1"/>
  <c r="L291" i="1"/>
  <c r="L290" i="1" s="1"/>
  <c r="I297" i="1"/>
  <c r="I296" i="1" s="1"/>
  <c r="J297" i="1"/>
  <c r="J296" i="1" s="1"/>
  <c r="K297" i="1"/>
  <c r="K296" i="1" s="1"/>
  <c r="L297" i="1"/>
  <c r="L296" i="1" s="1"/>
  <c r="I299" i="1"/>
  <c r="J299" i="1"/>
  <c r="K299" i="1"/>
  <c r="L299" i="1"/>
  <c r="I302" i="1"/>
  <c r="J302" i="1"/>
  <c r="K302" i="1"/>
  <c r="L302" i="1"/>
  <c r="I306" i="1"/>
  <c r="I305" i="1" s="1"/>
  <c r="J306" i="1"/>
  <c r="J305" i="1" s="1"/>
  <c r="K306" i="1"/>
  <c r="K305" i="1" s="1"/>
  <c r="L306" i="1"/>
  <c r="L305" i="1" s="1"/>
  <c r="I310" i="1"/>
  <c r="I309" i="1" s="1"/>
  <c r="J310" i="1"/>
  <c r="J309" i="1" s="1"/>
  <c r="K310" i="1"/>
  <c r="K309" i="1" s="1"/>
  <c r="L310" i="1"/>
  <c r="L309" i="1" s="1"/>
  <c r="I314" i="1"/>
  <c r="I313" i="1" s="1"/>
  <c r="J314" i="1"/>
  <c r="J313" i="1" s="1"/>
  <c r="K314" i="1"/>
  <c r="K313" i="1" s="1"/>
  <c r="L314" i="1"/>
  <c r="L313" i="1" s="1"/>
  <c r="I318" i="1"/>
  <c r="I317" i="1" s="1"/>
  <c r="J318" i="1"/>
  <c r="J317" i="1" s="1"/>
  <c r="K318" i="1"/>
  <c r="K317" i="1" s="1"/>
  <c r="L318" i="1"/>
  <c r="L317" i="1" s="1"/>
  <c r="I321" i="1"/>
  <c r="I320" i="1" s="1"/>
  <c r="J321" i="1"/>
  <c r="J320" i="1" s="1"/>
  <c r="K321" i="1"/>
  <c r="K320" i="1" s="1"/>
  <c r="L321" i="1"/>
  <c r="L320" i="1" s="1"/>
  <c r="I324" i="1"/>
  <c r="I323" i="1" s="1"/>
  <c r="J324" i="1"/>
  <c r="J323" i="1" s="1"/>
  <c r="K324" i="1"/>
  <c r="K323" i="1" s="1"/>
  <c r="L324" i="1"/>
  <c r="L323" i="1" s="1"/>
  <c r="I329" i="1"/>
  <c r="I328" i="1" s="1"/>
  <c r="J329" i="1"/>
  <c r="J328" i="1" s="1"/>
  <c r="K329" i="1"/>
  <c r="K328" i="1" s="1"/>
  <c r="L329" i="1"/>
  <c r="L328" i="1" s="1"/>
  <c r="I331" i="1"/>
  <c r="J331" i="1"/>
  <c r="K331" i="1"/>
  <c r="L331" i="1"/>
  <c r="I334" i="1"/>
  <c r="J334" i="1"/>
  <c r="K334" i="1"/>
  <c r="L334" i="1"/>
  <c r="I338" i="1"/>
  <c r="I337" i="1" s="1"/>
  <c r="J338" i="1"/>
  <c r="J337" i="1" s="1"/>
  <c r="K338" i="1"/>
  <c r="K337" i="1" s="1"/>
  <c r="L338" i="1"/>
  <c r="L337" i="1" s="1"/>
  <c r="I342" i="1"/>
  <c r="I341" i="1" s="1"/>
  <c r="J342" i="1"/>
  <c r="J341" i="1" s="1"/>
  <c r="K342" i="1"/>
  <c r="K341" i="1" s="1"/>
  <c r="L342" i="1"/>
  <c r="L341" i="1" s="1"/>
  <c r="I346" i="1"/>
  <c r="I345" i="1" s="1"/>
  <c r="J346" i="1"/>
  <c r="J345" i="1" s="1"/>
  <c r="K346" i="1"/>
  <c r="K345" i="1" s="1"/>
  <c r="L346" i="1"/>
  <c r="L345" i="1" s="1"/>
  <c r="I350" i="1"/>
  <c r="I349" i="1" s="1"/>
  <c r="J350" i="1"/>
  <c r="J349" i="1" s="1"/>
  <c r="K350" i="1"/>
  <c r="K349" i="1" s="1"/>
  <c r="L350" i="1"/>
  <c r="L349" i="1" s="1"/>
  <c r="I353" i="1"/>
  <c r="I352" i="1" s="1"/>
  <c r="J353" i="1"/>
  <c r="J352" i="1" s="1"/>
  <c r="K353" i="1"/>
  <c r="K352" i="1" s="1"/>
  <c r="L353" i="1"/>
  <c r="L352" i="1" s="1"/>
  <c r="I356" i="1"/>
  <c r="I355" i="1" s="1"/>
  <c r="J356" i="1"/>
  <c r="J355" i="1" s="1"/>
  <c r="K356" i="1"/>
  <c r="K355" i="1" s="1"/>
  <c r="L356" i="1"/>
  <c r="L355" i="1" s="1"/>
  <c r="I327" i="1" l="1"/>
  <c r="L327" i="1"/>
  <c r="L295" i="1"/>
  <c r="L294" i="1" s="1"/>
  <c r="K327" i="1"/>
  <c r="J327" i="1"/>
  <c r="J295" i="1"/>
  <c r="J262" i="1"/>
  <c r="K295" i="1"/>
  <c r="K294" i="1" s="1"/>
  <c r="I295" i="1"/>
  <c r="I294" i="1" s="1"/>
  <c r="K262" i="1"/>
  <c r="L262" i="1"/>
  <c r="L230" i="1"/>
  <c r="L207" i="1"/>
  <c r="L178" i="1"/>
  <c r="L165" i="1"/>
  <c r="L160" i="1" s="1"/>
  <c r="L151" i="1"/>
  <c r="L150" i="1" s="1"/>
  <c r="L131" i="1"/>
  <c r="L109" i="1"/>
  <c r="L89" i="1"/>
  <c r="L62" i="1"/>
  <c r="L61" i="1" s="1"/>
  <c r="L31" i="1"/>
  <c r="K230" i="1"/>
  <c r="K229" i="1" s="1"/>
  <c r="K207" i="1"/>
  <c r="K178" i="1"/>
  <c r="K177" i="1" s="1"/>
  <c r="K176" i="1" s="1"/>
  <c r="K165" i="1"/>
  <c r="K160" i="1"/>
  <c r="K151" i="1"/>
  <c r="K150" i="1" s="1"/>
  <c r="K131" i="1"/>
  <c r="K109" i="1"/>
  <c r="K89" i="1"/>
  <c r="K62" i="1"/>
  <c r="K61" i="1" s="1"/>
  <c r="K31" i="1"/>
  <c r="K30" i="1" s="1"/>
  <c r="K359" i="1" s="1"/>
  <c r="J230" i="1"/>
  <c r="J207" i="1"/>
  <c r="J178" i="1"/>
  <c r="J165" i="1"/>
  <c r="J160" i="1" s="1"/>
  <c r="J151" i="1"/>
  <c r="J150" i="1" s="1"/>
  <c r="J131" i="1"/>
  <c r="J109" i="1"/>
  <c r="J89" i="1"/>
  <c r="J62" i="1"/>
  <c r="J61" i="1" s="1"/>
  <c r="J31" i="1"/>
  <c r="I230" i="1"/>
  <c r="I229" i="1" s="1"/>
  <c r="I207" i="1"/>
  <c r="I178" i="1"/>
  <c r="I177" i="1" s="1"/>
  <c r="I165" i="1"/>
  <c r="I160" i="1"/>
  <c r="I151" i="1"/>
  <c r="I150" i="1" s="1"/>
  <c r="I131" i="1"/>
  <c r="I109" i="1"/>
  <c r="I89" i="1"/>
  <c r="I62" i="1"/>
  <c r="I61" i="1" s="1"/>
  <c r="I31" i="1"/>
  <c r="J30" i="1" l="1"/>
  <c r="J177" i="1"/>
  <c r="L229" i="1"/>
  <c r="I30" i="1"/>
  <c r="I176" i="1"/>
  <c r="J229" i="1"/>
  <c r="L30" i="1"/>
  <c r="L177" i="1"/>
  <c r="L176" i="1" s="1"/>
  <c r="J294" i="1"/>
  <c r="I359" i="1" l="1"/>
  <c r="L359" i="1"/>
  <c r="J176" i="1"/>
  <c r="J359" i="1" s="1"/>
</calcChain>
</file>

<file path=xl/sharedStrings.xml><?xml version="1.0" encoding="utf-8"?>
<sst xmlns="http://schemas.openxmlformats.org/spreadsheetml/2006/main" count="1565" uniqueCount="475">
  <si>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</si>
  <si>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</si>
  <si>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</si>
  <si>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</si>
  <si>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</si>
  <si>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Priekulės kultūros centras, 302296063, Turgaus g.4, Priekulė, Klaipėdos r.sav.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</si>
  <si>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</si>
  <si>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</si>
  <si>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</si>
  <si>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</si>
  <si>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</si>
  <si>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</si>
  <si>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</si>
  <si>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</si>
  <si>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</si>
  <si>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</si>
  <si>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302296063</t>
  </si>
  <si>
    <t xml:space="preserve"> </t>
  </si>
  <si>
    <t>Programos</t>
  </si>
  <si>
    <t>7</t>
  </si>
  <si>
    <t>Finansavimo šaltinio</t>
  </si>
  <si>
    <t>Valstybės funkcijos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</si>
  <si>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</si>
  <si>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</si>
  <si>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</si>
  <si>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</si>
  <si>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</si>
  <si>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</si>
  <si>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</si>
  <si>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</si>
  <si>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</si>
  <si>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</si>
  <si>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</si>
  <si>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</si>
  <si>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</si>
  <si>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</si>
  <si>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</si>
  <si>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</si>
  <si>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</si>
  <si>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</si>
  <si>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</si>
  <si>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</si>
  <si>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</si>
  <si>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</si>
  <si>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</si>
  <si>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</si>
  <si>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</si>
  <si>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</si>
  <si>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</si>
  <si>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</si>
  <si>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</si>
  <si>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</si>
  <si>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</si>
  <si>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</si>
  <si>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</si>
  <si>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</si>
  <si>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</si>
  <si>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</si>
  <si>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</si>
  <si>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</si>
  <si>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</si>
  <si>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</si>
  <si>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</si>
  <si>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</si>
  <si>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</si>
  <si>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</si>
  <si>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</si>
  <si>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</si>
  <si>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</si>
  <si>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</si>
  <si>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</si>
  <si>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</si>
  <si>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</si>
  <si>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</si>
  <si>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</si>
  <si>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</si>
  <si>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</si>
  <si>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</si>
  <si>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</si>
  <si>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</si>
  <si>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</si>
  <si>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</si>
  <si>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</si>
  <si>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</si>
  <si>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</si>
  <si>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</si>
  <si>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</si>
  <si>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</si>
  <si>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</si>
  <si>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</si>
  <si>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</si>
  <si>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</si>
  <si>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</si>
  <si>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</si>
  <si>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</si>
  <si>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</si>
  <si>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</si>
  <si>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</si>
  <si>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</si>
  <si>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</si>
  <si>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</si>
  <si>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</si>
  <si>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</si>
  <si>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</si>
  <si>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</si>
  <si>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</si>
  <si>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</si>
  <si>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</si>
  <si>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</si>
  <si>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</si>
  <si>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</si>
  <si>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</si>
  <si>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</si>
  <si>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</si>
  <si>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</si>
  <si>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</si>
  <si>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</si>
  <si>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</si>
  <si>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</si>
  <si>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</si>
  <si>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</si>
  <si>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</si>
  <si>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</si>
  <si>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</si>
  <si>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</si>
  <si>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</si>
  <si>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</si>
  <si>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</si>
  <si>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</si>
  <si>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</si>
  <si>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</si>
  <si>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</si>
  <si>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</si>
  <si>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</si>
  <si>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</si>
  <si>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</si>
  <si>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</si>
  <si>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</si>
  <si>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</si>
  <si>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</si>
  <si>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</si>
  <si>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</si>
  <si>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</si>
  <si>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</si>
  <si>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</si>
  <si>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</si>
  <si>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</si>
  <si>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</si>
  <si>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</si>
  <si>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</si>
  <si>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</si>
  <si>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</si>
  <si>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</si>
  <si>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</si>
  <si>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</si>
  <si>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</si>
  <si>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</si>
  <si>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</si>
  <si>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</si>
  <si>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</si>
  <si>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</si>
  <si>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</si>
  <si>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</si>
  <si>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</si>
  <si>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</si>
  <si>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</si>
  <si>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</si>
  <si>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</si>
  <si>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</si>
  <si>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</si>
  <si>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</si>
  <si>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</si>
  <si>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</si>
  <si>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</si>
  <si>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</si>
  <si>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</si>
  <si>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</si>
  <si>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</si>
  <si>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</si>
  <si>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</si>
  <si>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</si>
  <si>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</si>
  <si>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</si>
  <si>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</si>
  <si>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</si>
  <si>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</si>
  <si>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</si>
  <si>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</si>
  <si>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</si>
  <si>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</si>
  <si>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</si>
  <si>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</si>
  <si>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</si>
  <si>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</si>
  <si>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</si>
  <si>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</si>
  <si>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</si>
  <si>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</si>
  <si>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</si>
  <si>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</si>
  <si>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</si>
  <si>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</si>
  <si>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</si>
  <si>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</si>
  <si>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</si>
  <si>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</si>
  <si>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</si>
  <si>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</si>
  <si>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</si>
  <si>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</si>
  <si>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</si>
  <si>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</si>
  <si>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</si>
  <si>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</si>
  <si>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</si>
  <si>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</si>
  <si>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</si>
  <si>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</si>
  <si>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</si>
  <si>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</si>
  <si>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</si>
  <si>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</si>
  <si>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</si>
  <si>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Alanta Zapalskienė</t>
  </si>
  <si>
    <t xml:space="preserve">      (įstaigos vadovo ar jo įgalioto asmens pareigų  pavadinimas)</t>
  </si>
  <si>
    <t>(parašas)</t>
  </si>
  <si>
    <t>(vardas ir pavardė)</t>
  </si>
  <si>
    <t>Buhalterė</t>
  </si>
  <si>
    <t>Vilma Monstvilienė</t>
  </si>
  <si>
    <t xml:space="preserve">  (vyriausiasis buhalteris (buhalteris)/centralizuotos apskaitos įstaigos vadovas arba jo įgaliotas asmuo</t>
  </si>
  <si>
    <t>Kultūrinio paveldo puoselėjimo ir kultūros paslaugų plėtros</t>
  </si>
  <si>
    <t>SUVESTINĖ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</si>
  <si>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</si>
  <si>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</si>
  <si>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</si>
  <si>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</si>
  <si>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</si>
  <si>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</si>
  <si>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Priekulės kultūros centras, 302296063</t>
  </si>
  <si>
    <t>(įstaigos pavadinimas, kodas)</t>
  </si>
  <si>
    <t xml:space="preserve">` </t>
  </si>
  <si>
    <t>(data)</t>
  </si>
  <si>
    <t>Priekulė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</si>
  <si>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</si>
  <si>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</si>
  <si>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</si>
  <si>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</si>
  <si>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</si>
  <si>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</si>
  <si>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</si>
  <si>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</si>
  <si>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</si>
  <si>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</si>
  <si>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</si>
  <si>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</si>
  <si>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</si>
  <si>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</si>
  <si>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</si>
  <si>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(Įstaigos pavadinimas, kodas)</t>
  </si>
  <si>
    <t>(data ir numeris)</t>
  </si>
  <si>
    <t>Programa:</t>
  </si>
  <si>
    <t>SB</t>
  </si>
  <si>
    <t>Išlaidų klasifikacija pagal valstybės funkcijas:</t>
  </si>
  <si>
    <t>Kitos kultūros ir meno įstaigos</t>
  </si>
  <si>
    <t>08</t>
  </si>
  <si>
    <t>02</t>
  </si>
  <si>
    <t>01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</si>
  <si>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</si>
  <si>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</si>
  <si>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</si>
  <si>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</si>
  <si>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</si>
  <si>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</si>
  <si>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</si>
  <si>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</si>
  <si>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</si>
  <si>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</si>
  <si>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</si>
  <si>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</si>
  <si>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</si>
  <si>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</si>
  <si>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</si>
  <si>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</si>
  <si>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</si>
  <si>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</si>
  <si>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Kultūros ir meno darbuotojai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</si>
  <si>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</si>
  <si>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</si>
  <si>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</si>
  <si>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</si>
  <si>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</si>
  <si>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Vyriausiasis buhalteris</t>
  </si>
  <si>
    <t>7.1.1.4. BĮ Priekulės kultūros centro veiklos organizavimas</t>
  </si>
  <si>
    <t>Savivaldybės biudžeto lėšos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</si>
  <si>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</si>
  <si>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</si>
  <si>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</si>
  <si>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</si>
  <si>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</si>
  <si>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Priekulės kultūros centras</t>
  </si>
  <si>
    <t>2018 m. vasario 6 d.</t>
  </si>
  <si>
    <t>(Įstaigos pavadinimas)</t>
  </si>
  <si>
    <t>įsakymu Nr.(5.1.1) AV - 306</t>
  </si>
  <si>
    <t>302296063, Turgaus g. 4, Priekulė</t>
  </si>
  <si>
    <t>(Registracijos kodas ir buveinės adresas)</t>
  </si>
  <si>
    <t>Metinė, ketvirtinė, mėnesinė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</si>
  <si>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</si>
  <si>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</si>
  <si>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</si>
  <si>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</si>
  <si>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</si>
  <si>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</si>
  <si>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</si>
  <si>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</si>
  <si>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</si>
  <si>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</si>
  <si>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</si>
  <si>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</si>
  <si>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</si>
  <si>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</si>
  <si>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</si>
  <si>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</si>
  <si>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</si>
  <si>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</si>
  <si>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</si>
  <si>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</si>
  <si>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</si>
  <si>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</si>
  <si>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</si>
  <si>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</si>
  <si>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</si>
  <si>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</si>
  <si>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</si>
  <si>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>Eil.Nr.</t>
  </si>
  <si>
    <t>Pareigybės pavadinimas</t>
  </si>
  <si>
    <t>pareigybių skaičius</t>
  </si>
  <si>
    <t xml:space="preserve">Grafikos dizainerė </t>
  </si>
  <si>
    <t>0,25*</t>
  </si>
  <si>
    <t>Šokių grupės vadovė</t>
  </si>
  <si>
    <t>0,5*</t>
  </si>
  <si>
    <t>* Darbuotojos gimdymo ir vaikų auginimo atostogose</t>
  </si>
  <si>
    <t>Vardas, pavardė</t>
  </si>
  <si>
    <t>`</t>
  </si>
  <si>
    <t>(Eurais,ct)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</si>
  <si>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</si>
  <si>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</si>
  <si>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</si>
  <si>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</si>
  <si>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</si>
  <si>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Darbo užmokestis pinigais</t>
  </si>
  <si>
    <t>iš jų: gyventojų pajamų mokestis</t>
  </si>
  <si>
    <t>Socialinio draudimo įmokos</t>
  </si>
  <si>
    <t>Prekių ir paslaugų įsigijimo išlaidos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</si>
  <si>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</si>
  <si>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</si>
  <si>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</si>
  <si>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</si>
  <si>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</si>
  <si>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</si>
  <si>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</si>
  <si>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Stipendijos</t>
  </si>
  <si>
    <t>Kitos išlaidos kitiems einamiesiems tikslams</t>
  </si>
  <si>
    <t>MATERIALIOJO IR NEMATERIALIOJO TURTO ĮSIGIJIMO, FINANSINIO TURTO PADIDĖJIMO IR FINANSINIŲ ĮSIPAREIGOJIMŲ VYKDYMO IŠLAIDOS</t>
  </si>
  <si>
    <t>Biologinio turto ir žemės gelmių išteklių įsigijimo išlaidos</t>
  </si>
  <si>
    <t>P A T V I R T I N T A</t>
  </si>
  <si>
    <t xml:space="preserve">  Metinė, ketvirtinė</t>
  </si>
  <si>
    <t xml:space="preserve">Iš viso  </t>
  </si>
  <si>
    <t xml:space="preserve">savivaldybės
 biudžeto </t>
  </si>
  <si>
    <t>2.2.1.1.1.20</t>
  </si>
  <si>
    <t>iš jų:</t>
  </si>
  <si>
    <t>2.2.1.1.1.21.</t>
  </si>
  <si>
    <t>2.2.1.1.1.30</t>
  </si>
  <si>
    <t>Iš viso:</t>
  </si>
  <si>
    <t xml:space="preserve">  (parašas)</t>
  </si>
  <si>
    <t xml:space="preserve">                                  (vardas ir pavardė)</t>
  </si>
  <si>
    <t>Klaipėdos raj.savivaldybės administracijos (Biudžeto ir ekonomikos skyriui)</t>
  </si>
  <si>
    <t>PAŽYMA DĖL GAUTINŲ, GAUTŲ IR GRĄŽINTINŲ FINANSAVIMO SUMŲ</t>
  </si>
  <si>
    <t>Turgaus g.4, Priekulė, Klaipėdos r.sav.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</si>
  <si>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</si>
  <si>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</si>
  <si>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</si>
  <si>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</si>
  <si>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</si>
  <si>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</si>
  <si>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</si>
  <si>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</si>
  <si>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Atsargoms</t>
  </si>
  <si>
    <t>Kitoms išlaidoms</t>
  </si>
  <si>
    <t>08.02.01.08.</t>
  </si>
  <si>
    <t>(Parašas) (Vardas ir pavardė)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</si>
  <si>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</si>
  <si>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</si>
  <si>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</si>
  <si>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</si>
  <si>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2019 m. gruodžio 30 d. įsakymo Nr.1K-405 redakcija)</t>
  </si>
  <si>
    <t>2020 M. KOVO MĖN. 31 D.</t>
  </si>
  <si>
    <t>1 ketvirtis</t>
  </si>
  <si>
    <t>SAVIVALDYBĖS BIUDŽETINIŲ ĮSTAIGŲ  PAJAMŲ ĮMOKŲ ATASKAITA UŽ  2020 METŲ I KETVIRTĮ</t>
  </si>
  <si>
    <t xml:space="preserve"> PAŽYMA APIE PAJAMAS UŽ PASLAUGAS IR NUOMĄ  2020 m. kovo 31 D. </t>
  </si>
  <si>
    <t>PAŽYMA APIE NEUŽIMTAS PAREIGYBES  2020 m. kovo 31 d.</t>
  </si>
  <si>
    <t>2020 m. kovo mėn. 31 d.</t>
  </si>
  <si>
    <t>2020 m. kovo 24 d.</t>
  </si>
  <si>
    <t xml:space="preserve">įsakymu Nr. AV - 659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</si>
  <si>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</si>
  <si>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</si>
  <si>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</si>
  <si>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</si>
  <si>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</si>
  <si>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</si>
  <si>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</si>
  <si>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</si>
  <si>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gyventojų pajamų mokestis</t>
  </si>
  <si>
    <t>2.1.2.</t>
  </si>
  <si>
    <t>2.2.1.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</si>
  <si>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</si>
  <si>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</si>
  <si>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</si>
  <si>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</si>
  <si>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</si>
  <si>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</si>
  <si>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</si>
  <si>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</si>
  <si>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</si>
  <si>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</si>
  <si>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</si>
  <si>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</si>
  <si>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</si>
  <si>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</si>
  <si>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</si>
  <si>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</si>
  <si>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šildymui</t>
  </si>
  <si>
    <t>elektros energijai</t>
  </si>
  <si>
    <t>vandentiekiui, kanalizacijai</t>
  </si>
  <si>
    <t>atliekų tvarkymui</t>
  </si>
  <si>
    <t>2.2.1.1.1.22.</t>
  </si>
  <si>
    <t>...ir kiti</t>
  </si>
  <si>
    <t xml:space="preserve">PAŽYMA PRIE MOKĖTINŲ SUMŲ 2020  M. kovo 31 D. ATASKAITOS 9 PRIEDO </t>
  </si>
  <si>
    <t>Forma Nr. B-9K   metinė, ketvirtinė                                                  patvirtinta Klaipėdos rajono savivaldybės administracijos direktoriaus  2020 m.  balandžio  d. įsakymu Nr AV-</t>
  </si>
  <si>
    <t>Finansavimo šaltinis:</t>
  </si>
  <si>
    <t xml:space="preserve"> Įstaigos  vadovas,  vadovų pavaduotojai, skyrių, padalinių vadovai</t>
  </si>
  <si>
    <t>Iš jų pareigybės priskiriamos kultūros darbuotojams</t>
  </si>
  <si>
    <t>Sporto specialistai (darbas su suaugusiais)</t>
  </si>
  <si>
    <t>Sporto specialistai (darbas su vaikais)</t>
  </si>
  <si>
    <t>PRIEKULĖS KULTŪROS CENTRAS, 302296063</t>
  </si>
  <si>
    <t>KULTŪROS IR KITŲ ĮSTAIGŲ ETATŲ  IR IŠLAIDŲ DARBO UŽMOKESČIUI  PLANO ĮVYKDYMO ATASKAITA 2020  m. kovo mėn. 31 d.</t>
  </si>
  <si>
    <t>Kultūros paveldo puoselėjimo ir kultūros paslaugų plėtros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</si>
  <si>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</si>
  <si>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</si>
  <si>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</si>
  <si>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</si>
  <si>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</si>
  <si>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</si>
  <si>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</si>
  <si>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</si>
  <si>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iš jų ilgalaikių įsiskolinimų likutis*</t>
  </si>
  <si>
    <t xml:space="preserve">IŠLAIDOS </t>
  </si>
  <si>
    <t xml:space="preserve">Darbo užmokestis </t>
  </si>
  <si>
    <t xml:space="preserve">Prekių ir paslaugų įsigijimo išlaidos </t>
  </si>
  <si>
    <t xml:space="preserve">Subsidijos iš  biudžeto lėšų </t>
  </si>
  <si>
    <t xml:space="preserve">Socialinio draudimo išmokos (pašalpos) </t>
  </si>
  <si>
    <t xml:space="preserve">Kitos išlaidos </t>
  </si>
  <si>
    <t>Valiutos kurso įtaka</t>
  </si>
  <si>
    <t xml:space="preserve">Pervedamos Europos Sąjungos, kitos tarptautinės finansinės paramos ir bendrojo finansavimo lėšos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</si>
  <si>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</si>
  <si>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</si>
  <si>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</si>
  <si>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</si>
  <si>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</si>
  <si>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</si>
  <si>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(eurais)</t>
  </si>
  <si>
    <t>2020-04-14 Nr.______</t>
  </si>
  <si>
    <t xml:space="preserve">       2020.04.14 Nr.________________</t>
  </si>
  <si>
    <t>2020.04.14 Nr.________________</t>
  </si>
  <si>
    <t>2020.04.14. Nr.________________</t>
  </si>
  <si>
    <t>2020-04-14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</si>
</sst>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9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9"/>
      <color indexed="8"/>
      <name val="Arial"/>
      <family val="2"/>
      <charset val="186"/>
    </font>
    <font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8"/>
      <name val="Arial"/>
    </font>
    <font>
      <b/>
      <sz val="10"/>
      <name val="Arial"/>
      <family val="2"/>
      <charset val="186"/>
    </font>
    <font>
      <sz val="9"/>
      <name val="Arial"/>
    </font>
    <font>
      <u/>
      <sz val="10"/>
      <name val="Arial"/>
    </font>
    <font>
      <sz val="9"/>
      <color indexed="8"/>
      <name val="Times New Roman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11"/>
      <color rgb="FF000000"/>
      <name val="Times New Roman"/>
    </font>
    <font>
      <sz val="9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11"/>
      <color theme="1"/>
      <name val="Calibri"/>
      <family val="2"/>
      <scheme val="minor"/>
    </font>
    <font>
      <i/>
      <sz val="9"/>
      <name val="Times New Roman"/>
      <family val="1"/>
      <charset val="186"/>
    </font>
    <font>
      <i/>
      <sz val="9"/>
      <name val="Times New Roman Baltic"/>
      <charset val="186"/>
    </font>
    <font>
      <b/>
      <sz val="8"/>
      <name val="Times New Roman Baltic"/>
      <charset val="186"/>
    </font>
    <font>
      <sz val="10"/>
      <color indexed="8"/>
      <name val="Times New Roman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indexed="9"/>
        <bgColor indexed="9"/>
      </patternFill>
    </fill>
  </fills>
  <borders count="5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 applyFill="0" applyProtection="0"/>
    <xf numFmtId="0" fontId="34" fillId="0" borderId="0"/>
    <xf numFmtId="0" fontId="37" fillId="0" borderId="0"/>
    <xf numFmtId="0" fontId="34" fillId="0" borderId="0"/>
    <xf numFmtId="0" fontId="32" fillId="0" borderId="0"/>
    <xf numFmtId="0" fontId="37" fillId="0" borderId="0"/>
    <xf numFmtId="0" fontId="71" fillId="0" borderId="0"/>
  </cellStyleXfs>
  <cellXfs count="65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vertical="top" wrapText="1"/>
    </xf>
    <xf numFmtId="0" fontId="23" fillId="0" borderId="0" xfId="0" applyFont="1"/>
    <xf numFmtId="0" fontId="24" fillId="0" borderId="0" xfId="0" applyFont="1"/>
    <xf numFmtId="0" fontId="23" fillId="0" borderId="0" xfId="0" applyFont="1" applyFill="1" applyAlignment="1">
      <alignment wrapText="1"/>
    </xf>
    <xf numFmtId="0" fontId="25" fillId="0" borderId="0" xfId="0" applyFont="1" applyAlignment="1"/>
    <xf numFmtId="0" fontId="26" fillId="0" borderId="0" xfId="0" applyFont="1"/>
    <xf numFmtId="0" fontId="26" fillId="0" borderId="0" xfId="0" applyFont="1" applyBorder="1"/>
    <xf numFmtId="0" fontId="23" fillId="0" borderId="16" xfId="0" applyFont="1" applyBorder="1"/>
    <xf numFmtId="0" fontId="26" fillId="0" borderId="16" xfId="0" applyFont="1" applyBorder="1"/>
    <xf numFmtId="0" fontId="23" fillId="0" borderId="0" xfId="0" applyFont="1" applyBorder="1"/>
    <xf numFmtId="0" fontId="23" fillId="0" borderId="0" xfId="0" applyFont="1" applyFill="1" applyBorder="1" applyAlignment="1">
      <alignment horizontal="left" wrapText="1"/>
    </xf>
    <xf numFmtId="0" fontId="27" fillId="0" borderId="0" xfId="0" applyFont="1" applyBorder="1" applyAlignment="1"/>
    <xf numFmtId="0" fontId="28" fillId="0" borderId="0" xfId="0" applyFont="1" applyAlignment="1">
      <alignment wrapText="1"/>
    </xf>
    <xf numFmtId="0" fontId="28" fillId="0" borderId="0" xfId="0" applyFont="1" applyAlignment="1"/>
    <xf numFmtId="0" fontId="25" fillId="0" borderId="0" xfId="0" applyFont="1" applyFill="1"/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8" fillId="0" borderId="0" xfId="0" applyFont="1"/>
    <xf numFmtId="0" fontId="30" fillId="0" borderId="0" xfId="0" applyFont="1"/>
    <xf numFmtId="0" fontId="23" fillId="0" borderId="0" xfId="0" applyFont="1" applyBorder="1" applyAlignment="1">
      <alignment horizontal="right"/>
    </xf>
    <xf numFmtId="0" fontId="32" fillId="0" borderId="22" xfId="0" applyFont="1" applyBorder="1" applyAlignment="1">
      <alignment wrapText="1"/>
    </xf>
    <xf numFmtId="0" fontId="32" fillId="0" borderId="16" xfId="0" applyFont="1" applyBorder="1" applyAlignment="1">
      <alignment wrapText="1"/>
    </xf>
    <xf numFmtId="0" fontId="32" fillId="0" borderId="23" xfId="0" applyFont="1" applyBorder="1" applyAlignment="1">
      <alignment wrapText="1"/>
    </xf>
    <xf numFmtId="0" fontId="31" fillId="0" borderId="19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/>
    </xf>
    <xf numFmtId="2" fontId="33" fillId="0" borderId="18" xfId="0" quotePrefix="1" applyNumberFormat="1" applyFont="1" applyBorder="1" applyAlignment="1">
      <alignment horizontal="center"/>
    </xf>
    <xf numFmtId="2" fontId="33" fillId="0" borderId="18" xfId="0" applyNumberFormat="1" applyFont="1" applyBorder="1" applyAlignment="1">
      <alignment horizontal="center"/>
    </xf>
    <xf numFmtId="0" fontId="33" fillId="0" borderId="18" xfId="0" applyFont="1" applyBorder="1"/>
    <xf numFmtId="0" fontId="33" fillId="0" borderId="18" xfId="0" applyFont="1" applyBorder="1" applyAlignment="1">
      <alignment horizontal="justify" vertical="top" wrapText="1"/>
    </xf>
    <xf numFmtId="0" fontId="33" fillId="0" borderId="18" xfId="0" quotePrefix="1" applyNumberFormat="1" applyFont="1" applyBorder="1" applyAlignment="1">
      <alignment horizontal="center"/>
    </xf>
    <xf numFmtId="0" fontId="33" fillId="0" borderId="18" xfId="0" applyNumberFormat="1" applyFont="1" applyBorder="1" applyAlignment="1">
      <alignment horizontal="center"/>
    </xf>
    <xf numFmtId="0" fontId="23" fillId="0" borderId="18" xfId="0" applyFont="1" applyBorder="1"/>
    <xf numFmtId="0" fontId="25" fillId="0" borderId="18" xfId="0" applyFont="1" applyBorder="1" applyAlignment="1">
      <alignment horizontal="right" vertical="center" wrapText="1"/>
    </xf>
    <xf numFmtId="2" fontId="24" fillId="0" borderId="21" xfId="0" quotePrefix="1" applyNumberFormat="1" applyFont="1" applyBorder="1" applyAlignment="1">
      <alignment horizontal="center"/>
    </xf>
    <xf numFmtId="0" fontId="24" fillId="0" borderId="0" xfId="0" applyFont="1" applyBorder="1"/>
    <xf numFmtId="0" fontId="27" fillId="0" borderId="0" xfId="1" applyFont="1" applyFill="1" applyAlignment="1"/>
    <xf numFmtId="0" fontId="27" fillId="0" borderId="0" xfId="1" applyFont="1" applyFill="1" applyBorder="1"/>
    <xf numFmtId="0" fontId="27" fillId="0" borderId="0" xfId="0" applyFont="1" applyFill="1"/>
    <xf numFmtId="0" fontId="23" fillId="0" borderId="0" xfId="1" applyFont="1" applyFill="1" applyAlignment="1">
      <alignment vertical="top" wrapText="1"/>
    </xf>
    <xf numFmtId="0" fontId="23" fillId="0" borderId="0" xfId="0" applyFont="1" applyAlignment="1">
      <alignment horizontal="center" vertical="top"/>
    </xf>
    <xf numFmtId="0" fontId="23" fillId="0" borderId="0" xfId="1" applyFont="1" applyFill="1" applyBorder="1" applyAlignment="1">
      <alignment vertical="top"/>
    </xf>
    <xf numFmtId="0" fontId="27" fillId="0" borderId="0" xfId="1" applyFont="1" applyFill="1" applyBorder="1" applyAlignment="1">
      <alignment vertical="top"/>
    </xf>
    <xf numFmtId="0" fontId="27" fillId="0" borderId="0" xfId="0" applyFont="1" applyFill="1" applyAlignment="1">
      <alignment vertical="top"/>
    </xf>
    <xf numFmtId="0" fontId="2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/>
    <xf numFmtId="0" fontId="23" fillId="0" borderId="0" xfId="1" applyFont="1" applyBorder="1"/>
    <xf numFmtId="0" fontId="27" fillId="0" borderId="0" xfId="1" applyFont="1" applyBorder="1"/>
    <xf numFmtId="0" fontId="27" fillId="0" borderId="0" xfId="0" applyFont="1"/>
    <xf numFmtId="0" fontId="27" fillId="0" borderId="0" xfId="1" applyFont="1" applyBorder="1" applyAlignment="1">
      <alignment horizontal="center"/>
    </xf>
    <xf numFmtId="0" fontId="23" fillId="0" borderId="0" xfId="1" applyFont="1" applyBorder="1" applyAlignment="1">
      <alignment horizontal="center" vertical="top"/>
    </xf>
    <xf numFmtId="0" fontId="27" fillId="0" borderId="0" xfId="1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0" xfId="1" applyFont="1" applyBorder="1" applyAlignment="1">
      <alignment horizontal="center" vertical="top"/>
    </xf>
    <xf numFmtId="0" fontId="35" fillId="0" borderId="0" xfId="0" applyFont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top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33" fillId="0" borderId="0" xfId="0" applyFont="1" applyProtection="1">
      <protection locked="0"/>
    </xf>
    <xf numFmtId="0" fontId="33" fillId="0" borderId="0" xfId="0" applyFont="1"/>
    <xf numFmtId="0" fontId="28" fillId="0" borderId="0" xfId="0" applyFont="1" applyAlignment="1" applyProtection="1">
      <alignment wrapText="1"/>
      <protection locked="0"/>
    </xf>
    <xf numFmtId="0" fontId="38" fillId="0" borderId="0" xfId="2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39" fillId="0" borderId="0" xfId="2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1" fontId="41" fillId="0" borderId="0" xfId="0" applyNumberFormat="1" applyFont="1" applyProtection="1">
      <protection locked="0"/>
    </xf>
    <xf numFmtId="0" fontId="33" fillId="0" borderId="0" xfId="3" applyFont="1" applyAlignment="1" applyProtection="1">
      <alignment vertical="center" wrapText="1"/>
      <protection locked="0"/>
    </xf>
    <xf numFmtId="0" fontId="33" fillId="0" borderId="0" xfId="3" applyFont="1" applyProtection="1">
      <protection locked="0"/>
    </xf>
    <xf numFmtId="0" fontId="33" fillId="0" borderId="0" xfId="3" applyFont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left"/>
      <protection locked="0"/>
    </xf>
    <xf numFmtId="0" fontId="33" fillId="0" borderId="0" xfId="3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right"/>
      <protection locked="0"/>
    </xf>
    <xf numFmtId="0" fontId="42" fillId="0" borderId="0" xfId="3" applyFont="1" applyAlignment="1" applyProtection="1">
      <alignment wrapText="1"/>
      <protection locked="0"/>
    </xf>
    <xf numFmtId="164" fontId="43" fillId="0" borderId="0" xfId="4" applyNumberFormat="1" applyFont="1" applyProtection="1">
      <protection locked="0"/>
    </xf>
    <xf numFmtId="164" fontId="43" fillId="0" borderId="0" xfId="4" applyNumberFormat="1" applyFont="1" applyAlignment="1" applyProtection="1">
      <alignment horizontal="left"/>
      <protection locked="0"/>
    </xf>
    <xf numFmtId="164" fontId="43" fillId="0" borderId="0" xfId="4" applyNumberFormat="1" applyFont="1" applyAlignment="1" applyProtection="1">
      <alignment horizontal="center"/>
      <protection locked="0"/>
    </xf>
    <xf numFmtId="0" fontId="42" fillId="0" borderId="0" xfId="3" applyFont="1" applyAlignment="1" applyProtection="1">
      <alignment vertical="center" wrapText="1"/>
      <protection locked="0"/>
    </xf>
    <xf numFmtId="164" fontId="43" fillId="0" borderId="0" xfId="4" applyNumberFormat="1" applyFont="1" applyAlignment="1" applyProtection="1">
      <alignment horizontal="right"/>
      <protection locked="0"/>
    </xf>
    <xf numFmtId="0" fontId="23" fillId="0" borderId="20" xfId="0" applyFont="1" applyBorder="1" applyProtection="1">
      <protection locked="0"/>
    </xf>
    <xf numFmtId="164" fontId="38" fillId="0" borderId="0" xfId="4" applyNumberFormat="1" applyFont="1" applyProtection="1"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0" fontId="31" fillId="0" borderId="37" xfId="0" applyFont="1" applyBorder="1" applyAlignment="1" applyProtection="1">
      <alignment horizontal="center" wrapText="1"/>
      <protection locked="0"/>
    </xf>
    <xf numFmtId="0" fontId="31" fillId="0" borderId="32" xfId="0" applyFont="1" applyBorder="1" applyAlignment="1" applyProtection="1">
      <alignment horizont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19" xfId="0" applyFont="1" applyBorder="1" applyAlignment="1" applyProtection="1">
      <alignment horizontal="center" wrapText="1"/>
      <protection locked="0"/>
    </xf>
    <xf numFmtId="0" fontId="31" fillId="0" borderId="35" xfId="0" applyFont="1" applyBorder="1" applyAlignment="1" applyProtection="1">
      <alignment horizontal="center" wrapText="1"/>
      <protection locked="0"/>
    </xf>
    <xf numFmtId="0" fontId="31" fillId="0" borderId="33" xfId="0" applyFont="1" applyBorder="1" applyAlignment="1" applyProtection="1">
      <alignment horizontal="center" wrapText="1"/>
      <protection locked="0"/>
    </xf>
    <xf numFmtId="0" fontId="34" fillId="0" borderId="32" xfId="0" applyFont="1" applyBorder="1" applyAlignment="1" applyProtection="1">
      <alignment horizontal="right" wrapText="1"/>
      <protection locked="0"/>
    </xf>
    <xf numFmtId="0" fontId="34" fillId="0" borderId="18" xfId="0" applyFont="1" applyBorder="1" applyAlignment="1" applyProtection="1">
      <alignment horizontal="right" wrapText="1"/>
      <protection locked="0"/>
    </xf>
    <xf numFmtId="0" fontId="41" fillId="0" borderId="18" xfId="0" applyFont="1" applyBorder="1" applyAlignment="1" applyProtection="1">
      <alignment horizontal="right" wrapText="1"/>
      <protection locked="0"/>
    </xf>
    <xf numFmtId="0" fontId="34" fillId="0" borderId="19" xfId="0" applyFont="1" applyBorder="1" applyAlignment="1" applyProtection="1">
      <alignment horizontal="right" wrapText="1"/>
      <protection locked="0"/>
    </xf>
    <xf numFmtId="0" fontId="34" fillId="0" borderId="35" xfId="0" applyFont="1" applyBorder="1" applyAlignment="1" applyProtection="1">
      <alignment horizontal="right" wrapText="1"/>
      <protection locked="0"/>
    </xf>
    <xf numFmtId="1" fontId="34" fillId="5" borderId="33" xfId="0" applyNumberFormat="1" applyFont="1" applyFill="1" applyBorder="1" applyAlignment="1">
      <alignment horizontal="right" wrapText="1"/>
    </xf>
    <xf numFmtId="0" fontId="36" fillId="0" borderId="0" xfId="0" applyFont="1" applyProtection="1">
      <protection locked="0"/>
    </xf>
    <xf numFmtId="0" fontId="23" fillId="0" borderId="0" xfId="0" applyFont="1" applyAlignment="1" applyProtection="1">
      <alignment wrapText="1"/>
      <protection locked="0"/>
    </xf>
    <xf numFmtId="0" fontId="33" fillId="0" borderId="16" xfId="0" applyFont="1" applyBorder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0" fillId="0" borderId="0" xfId="0" applyAlignment="1">
      <alignment horizontal="left"/>
    </xf>
    <xf numFmtId="0" fontId="23" fillId="0" borderId="0" xfId="0" applyFont="1" applyFill="1" applyAlignment="1">
      <alignment horizontal="left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23" fillId="0" borderId="0" xfId="1" applyFont="1" applyFill="1" applyAlignment="1">
      <alignment horizontal="center" vertical="top" wrapText="1"/>
    </xf>
    <xf numFmtId="0" fontId="47" fillId="0" borderId="0" xfId="0" applyFont="1" applyFill="1" applyAlignment="1" applyProtection="1">
      <alignment horizontal="center" vertical="center"/>
    </xf>
    <xf numFmtId="0" fontId="48" fillId="0" borderId="0" xfId="0" applyFont="1" applyFill="1" applyProtection="1"/>
    <xf numFmtId="0" fontId="51" fillId="0" borderId="0" xfId="0" applyFont="1" applyFill="1" applyAlignment="1" applyProtection="1">
      <alignment wrapText="1"/>
    </xf>
    <xf numFmtId="0" fontId="51" fillId="0" borderId="2" xfId="0" applyFont="1" applyFill="1" applyBorder="1" applyAlignment="1" applyProtection="1">
      <alignment horizontal="center"/>
    </xf>
    <xf numFmtId="0" fontId="55" fillId="0" borderId="0" xfId="0" applyFont="1" applyFill="1" applyAlignment="1" applyProtection="1">
      <alignment horizontal="justify" vertical="center"/>
    </xf>
    <xf numFmtId="0" fontId="56" fillId="0" borderId="0" xfId="0" applyFont="1" applyFill="1" applyAlignment="1" applyProtection="1">
      <alignment horizontal="center" vertical="top"/>
    </xf>
    <xf numFmtId="0" fontId="57" fillId="0" borderId="0" xfId="0" applyFont="1" applyFill="1" applyAlignment="1" applyProtection="1">
      <alignment horizontal="center" vertical="top"/>
    </xf>
    <xf numFmtId="0" fontId="57" fillId="0" borderId="2" xfId="0" applyFont="1" applyFill="1" applyBorder="1" applyAlignment="1" applyProtection="1">
      <alignment horizontal="center" vertical="top"/>
    </xf>
    <xf numFmtId="0" fontId="51" fillId="0" borderId="0" xfId="0" applyFont="1" applyFill="1" applyAlignment="1" applyProtection="1">
      <alignment horizontal="center"/>
    </xf>
    <xf numFmtId="0" fontId="56" fillId="0" borderId="6" xfId="0" applyFont="1" applyFill="1" applyBorder="1" applyAlignment="1" applyProtection="1">
      <alignment horizontal="center" vertical="top"/>
    </xf>
    <xf numFmtId="0" fontId="0" fillId="0" borderId="0" xfId="0"/>
    <xf numFmtId="0" fontId="0" fillId="0" borderId="0" xfId="0" applyAlignment="1"/>
    <xf numFmtId="0" fontId="0" fillId="0" borderId="16" xfId="0" applyBorder="1" applyAlignment="1"/>
    <xf numFmtId="0" fontId="0" fillId="0" borderId="0" xfId="0" applyBorder="1" applyAlignment="1"/>
    <xf numFmtId="0" fontId="59" fillId="0" borderId="0" xfId="0" applyFont="1" applyAlignment="1"/>
    <xf numFmtId="0" fontId="59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right"/>
    </xf>
    <xf numFmtId="0" fontId="0" fillId="0" borderId="0" xfId="0" applyBorder="1"/>
    <xf numFmtId="0" fontId="0" fillId="0" borderId="38" xfId="0" applyBorder="1"/>
    <xf numFmtId="0" fontId="0" fillId="0" borderId="17" xfId="0" applyBorder="1"/>
    <xf numFmtId="0" fontId="0" fillId="0" borderId="39" xfId="0" applyBorder="1"/>
    <xf numFmtId="0" fontId="59" fillId="0" borderId="38" xfId="0" applyFont="1" applyBorder="1"/>
    <xf numFmtId="0" fontId="59" fillId="0" borderId="24" xfId="0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59" fillId="0" borderId="45" xfId="0" applyFont="1" applyBorder="1" applyAlignment="1">
      <alignment horizontal="center"/>
    </xf>
    <xf numFmtId="0" fontId="59" fillId="0" borderId="0" xfId="0" applyFont="1" applyBorder="1" applyAlignment="1"/>
    <xf numFmtId="0" fontId="59" fillId="0" borderId="43" xfId="0" applyFont="1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/>
    <xf numFmtId="0" fontId="28" fillId="0" borderId="0" xfId="0" applyFont="1" applyBorder="1" applyAlignment="1"/>
    <xf numFmtId="0" fontId="23" fillId="0" borderId="0" xfId="0" applyFont="1" applyBorder="1" applyAlignment="1"/>
    <xf numFmtId="0" fontId="25" fillId="0" borderId="18" xfId="0" applyFont="1" applyBorder="1"/>
    <xf numFmtId="0" fontId="0" fillId="0" borderId="18" xfId="0" applyBorder="1"/>
    <xf numFmtId="0" fontId="27" fillId="0" borderId="18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59" fillId="0" borderId="0" xfId="0" applyFont="1"/>
    <xf numFmtId="0" fontId="0" fillId="0" borderId="0" xfId="0" applyFill="1"/>
    <xf numFmtId="0" fontId="59" fillId="0" borderId="0" xfId="0" applyFont="1" applyBorder="1"/>
    <xf numFmtId="0" fontId="0" fillId="0" borderId="18" xfId="0" applyFill="1" applyBorder="1"/>
    <xf numFmtId="0" fontId="0" fillId="0" borderId="18" xfId="0" applyNumberFormat="1" applyFill="1" applyBorder="1"/>
    <xf numFmtId="0" fontId="0" fillId="6" borderId="18" xfId="0" applyFill="1" applyBorder="1"/>
    <xf numFmtId="0" fontId="67" fillId="0" borderId="0" xfId="0" applyFont="1" applyFill="1"/>
    <xf numFmtId="0" fontId="67" fillId="0" borderId="0" xfId="0" applyFont="1" applyFill="1" applyAlignment="1">
      <alignment horizontal="center" vertical="center" wrapText="1"/>
    </xf>
    <xf numFmtId="14" fontId="65" fillId="0" borderId="0" xfId="0" applyNumberFormat="1" applyFont="1" applyFill="1" applyAlignment="1">
      <alignment vertical="center" wrapText="1"/>
    </xf>
    <xf numFmtId="0" fontId="67" fillId="0" borderId="0" xfId="0" applyFont="1" applyFill="1" applyAlignment="1">
      <alignment vertical="center" wrapText="1"/>
    </xf>
    <xf numFmtId="0" fontId="65" fillId="7" borderId="49" xfId="0" applyFont="1" applyFill="1" applyBorder="1" applyAlignment="1">
      <alignment horizontal="center" vertical="center" wrapText="1"/>
    </xf>
    <xf numFmtId="0" fontId="65" fillId="7" borderId="49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 wrapText="1"/>
    </xf>
    <xf numFmtId="0" fontId="67" fillId="0" borderId="49" xfId="0" applyFont="1" applyFill="1" applyBorder="1" applyAlignment="1">
      <alignment horizontal="left" vertical="center" wrapText="1"/>
    </xf>
    <xf numFmtId="0" fontId="67" fillId="0" borderId="49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right" vertical="center"/>
    </xf>
    <xf numFmtId="49" fontId="67" fillId="0" borderId="49" xfId="0" applyNumberFormat="1" applyFont="1" applyFill="1" applyBorder="1" applyAlignment="1">
      <alignment horizontal="center" vertical="center"/>
    </xf>
    <xf numFmtId="2" fontId="67" fillId="0" borderId="49" xfId="0" applyNumberFormat="1" applyFont="1" applyFill="1" applyBorder="1" applyAlignment="1">
      <alignment horizontal="right" vertical="center"/>
    </xf>
    <xf numFmtId="0" fontId="70" fillId="0" borderId="49" xfId="0" applyFont="1" applyFill="1" applyBorder="1" applyAlignment="1">
      <alignment horizontal="right" vertical="center"/>
    </xf>
    <xf numFmtId="49" fontId="65" fillId="0" borderId="49" xfId="0" applyNumberFormat="1" applyFont="1" applyFill="1" applyBorder="1" applyAlignment="1">
      <alignment horizontal="center" vertical="center"/>
    </xf>
    <xf numFmtId="2" fontId="65" fillId="0" borderId="49" xfId="0" applyNumberFormat="1" applyFont="1" applyFill="1" applyBorder="1" applyAlignment="1">
      <alignment horizontal="right" vertical="center"/>
    </xf>
    <xf numFmtId="0" fontId="6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67" fillId="0" borderId="0" xfId="0" applyNumberFormat="1" applyFont="1" applyFill="1" applyAlignment="1">
      <alignment horizontal="center" vertical="center"/>
    </xf>
    <xf numFmtId="2" fontId="67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/>
    </xf>
    <xf numFmtId="0" fontId="63" fillId="0" borderId="18" xfId="0" applyFont="1" applyBorder="1" applyAlignment="1">
      <alignment horizontal="center" wrapText="1"/>
    </xf>
    <xf numFmtId="0" fontId="63" fillId="0" borderId="18" xfId="0" applyFont="1" applyBorder="1"/>
    <xf numFmtId="0" fontId="63" fillId="0" borderId="0" xfId="0" applyFont="1"/>
    <xf numFmtId="0" fontId="63" fillId="0" borderId="18" xfId="0" applyFont="1" applyBorder="1" applyAlignment="1">
      <alignment horizontal="center"/>
    </xf>
    <xf numFmtId="0" fontId="63" fillId="0" borderId="18" xfId="0" applyFont="1" applyFill="1" applyBorder="1"/>
    <xf numFmtId="0" fontId="64" fillId="0" borderId="18" xfId="0" applyFont="1" applyBorder="1"/>
    <xf numFmtId="0" fontId="32" fillId="0" borderId="18" xfId="0" applyNumberFormat="1" applyFont="1" applyFill="1" applyBorder="1"/>
    <xf numFmtId="0" fontId="52" fillId="0" borderId="18" xfId="6" applyFont="1" applyFill="1" applyBorder="1" applyAlignment="1" applyProtection="1">
      <alignment vertical="top" wrapText="1"/>
    </xf>
    <xf numFmtId="0" fontId="52" fillId="0" borderId="18" xfId="6" applyFont="1" applyFill="1" applyBorder="1" applyAlignment="1" applyProtection="1">
      <alignment horizontal="left" vertical="top" wrapText="1"/>
    </xf>
    <xf numFmtId="0" fontId="64" fillId="0" borderId="18" xfId="0" applyFont="1" applyFill="1" applyBorder="1"/>
    <xf numFmtId="0" fontId="63" fillId="0" borderId="18" xfId="0" applyFont="1" applyBorder="1" applyAlignment="1">
      <alignment horizontal="right"/>
    </xf>
    <xf numFmtId="0" fontId="63" fillId="0" borderId="18" xfId="0" applyFont="1" applyBorder="1" applyAlignment="1">
      <alignment horizontal="left"/>
    </xf>
    <xf numFmtId="2" fontId="0" fillId="0" borderId="18" xfId="0" applyNumberFormat="1" applyFill="1" applyBorder="1"/>
    <xf numFmtId="2" fontId="32" fillId="0" borderId="18" xfId="0" applyNumberFormat="1" applyFont="1" applyFill="1" applyBorder="1"/>
    <xf numFmtId="2" fontId="0" fillId="6" borderId="18" xfId="0" applyNumberFormat="1" applyFill="1" applyBorder="1"/>
    <xf numFmtId="0" fontId="3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0" borderId="32" xfId="0" applyFont="1" applyBorder="1" applyAlignment="1" applyProtection="1">
      <alignment horizontal="center" vertical="center" wrapText="1"/>
      <protection locked="0"/>
    </xf>
    <xf numFmtId="0" fontId="31" fillId="0" borderId="57" xfId="0" applyFont="1" applyBorder="1" applyAlignment="1" applyProtection="1">
      <alignment horizontal="center" wrapText="1"/>
      <protection locked="0"/>
    </xf>
    <xf numFmtId="0" fontId="33" fillId="0" borderId="57" xfId="0" applyFont="1" applyBorder="1" applyAlignment="1">
      <alignment wrapText="1"/>
    </xf>
    <xf numFmtId="0" fontId="72" fillId="0" borderId="57" xfId="0" applyFont="1" applyBorder="1" applyAlignment="1">
      <alignment wrapText="1"/>
    </xf>
    <xf numFmtId="0" fontId="41" fillId="0" borderId="57" xfId="0" applyFont="1" applyBorder="1" applyAlignment="1">
      <alignment horizontal="left" wrapText="1"/>
    </xf>
    <xf numFmtId="0" fontId="73" fillId="0" borderId="57" xfId="0" applyFont="1" applyBorder="1" applyAlignment="1">
      <alignment horizontal="left" wrapText="1"/>
    </xf>
    <xf numFmtId="0" fontId="74" fillId="5" borderId="56" xfId="0" applyFont="1" applyFill="1" applyBorder="1" applyAlignment="1" applyProtection="1">
      <alignment horizontal="left" wrapText="1"/>
      <protection locked="0"/>
    </xf>
    <xf numFmtId="0" fontId="45" fillId="5" borderId="32" xfId="0" applyFont="1" applyFill="1" applyBorder="1" applyAlignment="1">
      <alignment horizontal="right" wrapText="1"/>
    </xf>
    <xf numFmtId="0" fontId="45" fillId="5" borderId="18" xfId="0" applyFont="1" applyFill="1" applyBorder="1" applyAlignment="1">
      <alignment horizontal="right" wrapText="1"/>
    </xf>
    <xf numFmtId="0" fontId="45" fillId="5" borderId="33" xfId="0" applyFont="1" applyFill="1" applyBorder="1" applyAlignment="1">
      <alignment horizontal="right" wrapText="1"/>
    </xf>
    <xf numFmtId="0" fontId="72" fillId="5" borderId="58" xfId="0" applyFont="1" applyFill="1" applyBorder="1" applyAlignment="1">
      <alignment vertical="center" wrapText="1"/>
    </xf>
    <xf numFmtId="0" fontId="33" fillId="5" borderId="40" xfId="0" applyFont="1" applyFill="1" applyBorder="1" applyProtection="1">
      <protection locked="0"/>
    </xf>
    <xf numFmtId="0" fontId="33" fillId="5" borderId="41" xfId="0" applyFont="1" applyFill="1" applyBorder="1" applyProtection="1">
      <protection locked="0"/>
    </xf>
    <xf numFmtId="0" fontId="33" fillId="5" borderId="42" xfId="0" applyFont="1" applyFill="1" applyBorder="1" applyProtection="1">
      <protection locked="0"/>
    </xf>
    <xf numFmtId="0" fontId="0" fillId="0" borderId="0" xfId="0" applyFill="1" applyProtection="1"/>
    <xf numFmtId="0" fontId="19" fillId="0" borderId="0" xfId="0" applyFont="1" applyFill="1" applyAlignment="1" applyProtection="1">
      <alignment horizontal="center" vertical="center" wrapText="1"/>
    </xf>
    <xf numFmtId="49" fontId="23" fillId="0" borderId="18" xfId="0" applyNumberFormat="1" applyFont="1" applyBorder="1" applyAlignment="1" applyProtection="1">
      <alignment horizontal="center"/>
      <protection locked="0"/>
    </xf>
    <xf numFmtId="49" fontId="41" fillId="0" borderId="18" xfId="0" applyNumberFormat="1" applyFont="1" applyBorder="1" applyAlignment="1" applyProtection="1">
      <alignment horizontal="center"/>
      <protection locked="0"/>
    </xf>
    <xf numFmtId="1" fontId="45" fillId="5" borderId="33" xfId="0" applyNumberFormat="1" applyFont="1" applyFill="1" applyBorder="1" applyAlignment="1">
      <alignment horizontal="right" wrapText="1"/>
    </xf>
    <xf numFmtId="0" fontId="62" fillId="0" borderId="0" xfId="0" applyFont="1" applyFill="1" applyProtection="1"/>
    <xf numFmtId="0" fontId="75" fillId="0" borderId="0" xfId="0" applyFont="1" applyFill="1" applyAlignment="1" applyProtection="1">
      <alignment horizontal="left"/>
    </xf>
    <xf numFmtId="0" fontId="76" fillId="0" borderId="0" xfId="0" applyFont="1" applyFill="1" applyAlignment="1" applyProtection="1">
      <alignment horizontal="left"/>
    </xf>
    <xf numFmtId="0" fontId="76" fillId="0" borderId="0" xfId="0" applyFont="1" applyFill="1" applyProtection="1"/>
    <xf numFmtId="0" fontId="16" fillId="0" borderId="0" xfId="0" applyFont="1" applyFill="1" applyProtection="1"/>
    <xf numFmtId="0" fontId="75" fillId="0" borderId="0" xfId="0" applyFont="1" applyFill="1" applyAlignment="1" applyProtection="1">
      <alignment horizontal="center"/>
    </xf>
    <xf numFmtId="0" fontId="62" fillId="0" borderId="0" xfId="0" applyFont="1" applyFill="1" applyAlignment="1" applyProtection="1">
      <alignment horizontal="center" vertical="center"/>
    </xf>
    <xf numFmtId="0" fontId="62" fillId="0" borderId="0" xfId="0" applyFont="1" applyFill="1" applyAlignment="1" applyProtection="1">
      <alignment vertical="center"/>
    </xf>
    <xf numFmtId="0" fontId="62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wrapText="1"/>
    </xf>
    <xf numFmtId="0" fontId="62" fillId="0" borderId="0" xfId="0" applyFont="1" applyFill="1" applyAlignment="1" applyProtection="1">
      <alignment horizontal="center" wrapText="1"/>
    </xf>
    <xf numFmtId="0" fontId="19" fillId="0" borderId="0" xfId="0" applyFont="1" applyFill="1" applyAlignment="1" applyProtection="1">
      <alignment horizontal="center"/>
    </xf>
    <xf numFmtId="0" fontId="62" fillId="0" borderId="0" xfId="0" applyFont="1" applyFill="1" applyAlignment="1" applyProtection="1">
      <alignment horizontal="left"/>
    </xf>
    <xf numFmtId="0" fontId="77" fillId="0" borderId="0" xfId="0" applyFont="1" applyFill="1" applyAlignment="1" applyProtection="1">
      <alignment horizontal="right" vertical="center"/>
    </xf>
    <xf numFmtId="164" fontId="77" fillId="0" borderId="0" xfId="0" applyNumberFormat="1" applyFont="1" applyFill="1" applyAlignment="1" applyProtection="1">
      <alignment vertical="center"/>
    </xf>
    <xf numFmtId="164" fontId="62" fillId="0" borderId="0" xfId="0" applyNumberFormat="1" applyFont="1" applyFill="1" applyAlignment="1" applyProtection="1">
      <alignment horizontal="center"/>
    </xf>
    <xf numFmtId="164" fontId="62" fillId="0" borderId="0" xfId="0" applyNumberFormat="1" applyFont="1" applyFill="1" applyAlignment="1" applyProtection="1">
      <alignment horizontal="right" vertical="center"/>
    </xf>
    <xf numFmtId="0" fontId="77" fillId="0" borderId="1" xfId="0" applyFont="1" applyFill="1" applyBorder="1" applyProtection="1"/>
    <xf numFmtId="0" fontId="62" fillId="0" borderId="0" xfId="0" applyFont="1" applyFill="1" applyAlignment="1" applyProtection="1">
      <alignment horizontal="right"/>
    </xf>
    <xf numFmtId="0" fontId="77" fillId="0" borderId="0" xfId="0" applyFont="1" applyFill="1" applyProtection="1"/>
    <xf numFmtId="0" fontId="77" fillId="0" borderId="0" xfId="0" applyFont="1" applyFill="1" applyAlignment="1" applyProtection="1">
      <alignment horizontal="right"/>
    </xf>
    <xf numFmtId="0" fontId="62" fillId="0" borderId="2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62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top"/>
    </xf>
    <xf numFmtId="0" fontId="62" fillId="0" borderId="1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center"/>
    </xf>
    <xf numFmtId="2" fontId="19" fillId="0" borderId="1" xfId="0" applyNumberFormat="1" applyFont="1" applyFill="1" applyBorder="1" applyAlignment="1" applyProtection="1">
      <alignment horizontal="right" vertical="center"/>
    </xf>
    <xf numFmtId="0" fontId="19" fillId="0" borderId="1" xfId="0" applyFont="1" applyFill="1" applyBorder="1" applyAlignment="1" applyProtection="1">
      <alignment vertical="center" wrapText="1"/>
    </xf>
    <xf numFmtId="0" fontId="19" fillId="0" borderId="0" xfId="0" applyFont="1" applyFill="1" applyProtection="1"/>
    <xf numFmtId="0" fontId="62" fillId="0" borderId="1" xfId="0" applyFont="1" applyFill="1" applyBorder="1" applyAlignment="1" applyProtection="1">
      <alignment vertical="center" wrapText="1"/>
    </xf>
    <xf numFmtId="2" fontId="62" fillId="0" borderId="1" xfId="0" applyNumberFormat="1" applyFont="1" applyFill="1" applyBorder="1" applyAlignment="1" applyProtection="1">
      <alignment horizontal="right" vertical="center"/>
    </xf>
    <xf numFmtId="2" fontId="19" fillId="8" borderId="1" xfId="0" applyNumberFormat="1" applyFont="1" applyFill="1" applyBorder="1" applyAlignment="1" applyProtection="1">
      <alignment horizontal="right" vertical="center"/>
    </xf>
    <xf numFmtId="0" fontId="62" fillId="0" borderId="1" xfId="0" applyFont="1" applyFill="1" applyBorder="1" applyAlignment="1" applyProtection="1">
      <alignment vertical="top" wrapText="1"/>
    </xf>
    <xf numFmtId="0" fontId="62" fillId="8" borderId="1" xfId="0" applyFont="1" applyFill="1" applyBorder="1" applyAlignment="1" applyProtection="1">
      <alignment vertical="center" wrapText="1"/>
    </xf>
    <xf numFmtId="1" fontId="19" fillId="0" borderId="1" xfId="0" applyNumberFormat="1" applyFont="1" applyFill="1" applyBorder="1" applyAlignment="1" applyProtection="1">
      <alignment horizontal="center" vertical="top"/>
    </xf>
    <xf numFmtId="1" fontId="62" fillId="0" borderId="1" xfId="0" applyNumberFormat="1" applyFont="1" applyFill="1" applyBorder="1" applyAlignment="1" applyProtection="1">
      <alignment horizontal="center" vertical="top" wrapText="1"/>
    </xf>
    <xf numFmtId="1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vertical="top" wrapText="1"/>
    </xf>
    <xf numFmtId="0" fontId="62" fillId="0" borderId="0" xfId="0" applyFont="1" applyFill="1" applyAlignment="1" applyProtection="1">
      <alignment horizontal="center" vertical="top"/>
    </xf>
    <xf numFmtId="0" fontId="19" fillId="0" borderId="0" xfId="0" applyFont="1" applyFill="1" applyAlignment="1" applyProtection="1">
      <alignment horizontal="center" vertical="top" wrapText="1"/>
    </xf>
    <xf numFmtId="164" fontId="62" fillId="0" borderId="6" xfId="0" applyNumberFormat="1" applyFont="1" applyFill="1" applyBorder="1" applyAlignment="1" applyProtection="1">
      <alignment horizontal="right" vertical="center"/>
    </xf>
    <xf numFmtId="0" fontId="62" fillId="0" borderId="0" xfId="0" applyFont="1" applyFill="1" applyAlignment="1" applyProtection="1">
      <alignment vertical="top"/>
    </xf>
    <xf numFmtId="0" fontId="62" fillId="0" borderId="0" xfId="0" applyFont="1" applyFill="1" applyAlignment="1" applyProtection="1">
      <alignment horizontal="center" vertical="center" wrapText="1"/>
    </xf>
    <xf numFmtId="0" fontId="62" fillId="0" borderId="47" xfId="0" applyFont="1" applyFill="1" applyBorder="1" applyAlignment="1" applyProtection="1">
      <alignment horizontal="left" vertical="center"/>
    </xf>
    <xf numFmtId="0" fontId="62" fillId="0" borderId="47" xfId="0" applyFont="1" applyFill="1" applyBorder="1" applyAlignment="1" applyProtection="1">
      <alignment horizontal="left"/>
    </xf>
    <xf numFmtId="0" fontId="77" fillId="0" borderId="0" xfId="0" applyFont="1" applyFill="1" applyAlignment="1" applyProtection="1">
      <alignment horizontal="center" vertical="center" wrapText="1"/>
    </xf>
    <xf numFmtId="0" fontId="76" fillId="0" borderId="0" xfId="0" applyFont="1" applyFill="1" applyAlignment="1" applyProtection="1">
      <alignment horizontal="left" vertical="center"/>
    </xf>
    <xf numFmtId="0" fontId="76" fillId="0" borderId="0" xfId="0" applyFont="1" applyFill="1" applyAlignment="1" applyProtection="1">
      <alignment horizontal="right" vertical="center"/>
    </xf>
    <xf numFmtId="0" fontId="2" fillId="0" borderId="46" xfId="0" applyFont="1" applyFill="1" applyBorder="1" applyAlignment="1" applyProtection="1">
      <alignment horizontal="center" vertical="top"/>
    </xf>
    <xf numFmtId="0" fontId="2" fillId="0" borderId="46" xfId="0" applyFont="1" applyFill="1" applyBorder="1" applyAlignment="1" applyProtection="1">
      <alignment horizontal="right" vertical="center"/>
    </xf>
    <xf numFmtId="0" fontId="78" fillId="0" borderId="0" xfId="0" applyFont="1" applyFill="1" applyAlignment="1" applyProtection="1">
      <alignment vertical="center"/>
    </xf>
    <xf numFmtId="0" fontId="78" fillId="0" borderId="0" xfId="0" applyFont="1" applyFill="1" applyAlignment="1" applyProtection="1">
      <alignment vertical="top"/>
    </xf>
    <xf numFmtId="0" fontId="78" fillId="0" borderId="0" xfId="0" applyFont="1" applyFill="1" applyProtection="1"/>
    <xf numFmtId="0" fontId="2" fillId="0" borderId="46" xfId="0" applyFont="1" applyFill="1" applyBorder="1" applyAlignment="1" applyProtection="1">
      <alignment horizontal="right" vertical="top"/>
    </xf>
    <xf numFmtId="0" fontId="75" fillId="0" borderId="0" xfId="0" applyFont="1" applyFill="1" applyProtection="1"/>
    <xf numFmtId="0" fontId="2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0" fontId="13" fillId="0" borderId="0" xfId="0" applyFont="1" applyFill="1" applyAlignment="1" applyProtection="1">
      <alignment horizontal="center" vertical="top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56" fillId="0" borderId="0" xfId="0" applyFont="1" applyFill="1" applyAlignment="1" applyProtection="1">
      <alignment horizontal="center" vertical="top"/>
    </xf>
    <xf numFmtId="0" fontId="52" fillId="0" borderId="6" xfId="0" applyFont="1" applyFill="1" applyBorder="1" applyAlignment="1" applyProtection="1">
      <alignment horizontal="left" vertical="center" wrapText="1"/>
    </xf>
    <xf numFmtId="0" fontId="52" fillId="0" borderId="12" xfId="0" applyFont="1" applyFill="1" applyBorder="1" applyAlignment="1" applyProtection="1">
      <alignment horizontal="left" vertical="center" wrapText="1"/>
    </xf>
    <xf numFmtId="0" fontId="52" fillId="0" borderId="2" xfId="0" applyFont="1" applyFill="1" applyBorder="1" applyAlignment="1" applyProtection="1">
      <alignment horizontal="left" vertical="center" wrapText="1"/>
    </xf>
    <xf numFmtId="0" fontId="52" fillId="0" borderId="10" xfId="0" applyFont="1" applyFill="1" applyBorder="1" applyAlignment="1" applyProtection="1">
      <alignment horizontal="center"/>
    </xf>
    <xf numFmtId="0" fontId="54" fillId="0" borderId="7" xfId="0" applyFont="1" applyFill="1" applyBorder="1" applyAlignment="1" applyProtection="1">
      <alignment horizontal="center" vertical="center" wrapText="1"/>
    </xf>
    <xf numFmtId="0" fontId="53" fillId="0" borderId="5" xfId="0" applyFont="1" applyFill="1" applyBorder="1" applyAlignment="1" applyProtection="1">
      <alignment horizontal="center" wrapText="1"/>
    </xf>
    <xf numFmtId="0" fontId="53" fillId="0" borderId="8" xfId="0" applyFont="1" applyFill="1" applyBorder="1" applyAlignment="1" applyProtection="1">
      <alignment horizontal="center" wrapText="1"/>
    </xf>
    <xf numFmtId="0" fontId="52" fillId="0" borderId="10" xfId="0" applyFont="1" applyFill="1" applyBorder="1" applyAlignment="1" applyProtection="1">
      <alignment horizontal="center" wrapText="1"/>
    </xf>
    <xf numFmtId="0" fontId="52" fillId="0" borderId="7" xfId="0" applyFont="1" applyFill="1" applyBorder="1" applyAlignment="1" applyProtection="1">
      <alignment wrapText="1"/>
    </xf>
    <xf numFmtId="0" fontId="48" fillId="0" borderId="0" xfId="0" applyFont="1" applyFill="1" applyProtection="1"/>
    <xf numFmtId="0" fontId="49" fillId="0" borderId="0" xfId="0" applyFont="1" applyFill="1" applyAlignment="1" applyProtection="1">
      <alignment horizontal="center"/>
    </xf>
    <xf numFmtId="0" fontId="50" fillId="0" borderId="2" xfId="0" applyFont="1" applyFill="1" applyBorder="1" applyProtection="1"/>
    <xf numFmtId="0" fontId="23" fillId="0" borderId="17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wrapText="1"/>
    </xf>
    <xf numFmtId="0" fontId="23" fillId="0" borderId="0" xfId="1" applyFont="1" applyFill="1" applyAlignment="1">
      <alignment horizontal="center" vertical="top" wrapText="1"/>
    </xf>
    <xf numFmtId="0" fontId="23" fillId="0" borderId="0" xfId="1" applyFont="1" applyFill="1" applyBorder="1" applyAlignment="1">
      <alignment horizontal="center" vertical="top"/>
    </xf>
    <xf numFmtId="0" fontId="27" fillId="0" borderId="16" xfId="1" applyFont="1" applyFill="1" applyBorder="1" applyAlignment="1">
      <alignment horizontal="center"/>
    </xf>
    <xf numFmtId="0" fontId="27" fillId="0" borderId="16" xfId="1" applyFont="1" applyFill="1" applyBorder="1" applyAlignment="1"/>
    <xf numFmtId="0" fontId="23" fillId="0" borderId="16" xfId="1" applyFont="1" applyFill="1" applyBorder="1" applyAlignment="1">
      <alignment horizontal="center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0" borderId="34" xfId="0" applyFont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6" fillId="0" borderId="17" xfId="0" applyFont="1" applyBorder="1" applyAlignment="1" applyProtection="1">
      <alignment horizontal="center"/>
      <protection locked="0"/>
    </xf>
    <xf numFmtId="0" fontId="31" fillId="0" borderId="33" xfId="0" applyFont="1" applyBorder="1" applyAlignment="1" applyProtection="1">
      <alignment horizontal="center" vertical="center" wrapText="1"/>
      <protection locked="0"/>
    </xf>
    <xf numFmtId="0" fontId="31" fillId="0" borderId="32" xfId="0" applyFont="1" applyBorder="1" applyAlignment="1" applyProtection="1">
      <alignment horizontal="center" vertical="center" wrapText="1"/>
      <protection locked="0"/>
    </xf>
    <xf numFmtId="0" fontId="42" fillId="0" borderId="18" xfId="0" applyFont="1" applyBorder="1" applyAlignment="1" applyProtection="1">
      <alignment horizontal="left" vertical="center" wrapText="1"/>
      <protection locked="0"/>
    </xf>
    <xf numFmtId="1" fontId="41" fillId="0" borderId="19" xfId="0" applyNumberFormat="1" applyFont="1" applyBorder="1" applyAlignment="1" applyProtection="1">
      <alignment horizontal="center"/>
      <protection locked="0"/>
    </xf>
    <xf numFmtId="1" fontId="41" fillId="0" borderId="21" xfId="0" applyNumberFormat="1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left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36" fillId="0" borderId="0" xfId="0" applyFont="1" applyFill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center" wrapText="1"/>
      <protection locked="0"/>
    </xf>
    <xf numFmtId="0" fontId="25" fillId="0" borderId="0" xfId="3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/>
      <protection locked="0"/>
    </xf>
    <xf numFmtId="0" fontId="40" fillId="0" borderId="0" xfId="2" applyFont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0" fontId="31" fillId="0" borderId="55" xfId="0" applyFont="1" applyBorder="1" applyAlignment="1" applyProtection="1">
      <alignment horizontal="center" vertical="center" wrapText="1"/>
      <protection locked="0"/>
    </xf>
    <xf numFmtId="0" fontId="31" fillId="0" borderId="56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59" fillId="0" borderId="43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0" fillId="0" borderId="44" xfId="0" applyBorder="1"/>
    <xf numFmtId="0" fontId="58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2" fillId="0" borderId="16" xfId="0" applyNumberFormat="1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/>
    <xf numFmtId="0" fontId="59" fillId="0" borderId="22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3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17" xfId="0" applyBorder="1" applyAlignment="1"/>
    <xf numFmtId="0" fontId="0" fillId="0" borderId="39" xfId="0" applyBorder="1" applyAlignment="1"/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 horizontal="left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62" fillId="0" borderId="0" xfId="0" applyFont="1" applyFill="1" applyAlignment="1" applyProtection="1">
      <alignment horizontal="center" vertical="center"/>
    </xf>
    <xf numFmtId="0" fontId="62" fillId="0" borderId="0" xfId="0" applyFont="1" applyFill="1" applyProtection="1"/>
    <xf numFmtId="0" fontId="62" fillId="0" borderId="0" xfId="0" applyFont="1" applyFill="1" applyAlignment="1" applyProtection="1">
      <alignment vertical="center"/>
    </xf>
    <xf numFmtId="0" fontId="62" fillId="0" borderId="0" xfId="0" applyFont="1" applyFill="1" applyAlignment="1" applyProtection="1">
      <alignment horizontal="center" vertical="center" wrapText="1"/>
    </xf>
    <xf numFmtId="0" fontId="62" fillId="0" borderId="0" xfId="0" applyFont="1" applyFill="1" applyAlignment="1" applyProtection="1">
      <alignment wrapText="1"/>
    </xf>
    <xf numFmtId="0" fontId="62" fillId="0" borderId="0" xfId="0" applyFont="1" applyFill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62" fillId="0" borderId="1" xfId="0" applyFont="1" applyFill="1" applyBorder="1" applyAlignment="1" applyProtection="1">
      <alignment horizontal="center" vertical="center" wrapText="1"/>
    </xf>
    <xf numFmtId="2" fontId="19" fillId="0" borderId="1" xfId="0" applyNumberFormat="1" applyFont="1" applyFill="1" applyBorder="1" applyAlignment="1" applyProtection="1">
      <alignment horizontal="center"/>
    </xf>
    <xf numFmtId="0" fontId="62" fillId="0" borderId="1" xfId="0" applyFont="1" applyFill="1" applyBorder="1" applyProtection="1"/>
    <xf numFmtId="0" fontId="19" fillId="0" borderId="1" xfId="0" applyFont="1" applyFill="1" applyBorder="1" applyAlignment="1" applyProtection="1">
      <alignment horizontal="center"/>
    </xf>
    <xf numFmtId="0" fontId="62" fillId="0" borderId="1" xfId="0" applyFont="1" applyFill="1" applyBorder="1" applyAlignment="1" applyProtection="1">
      <alignment horizontal="center"/>
    </xf>
    <xf numFmtId="0" fontId="62" fillId="0" borderId="1" xfId="0" applyFont="1" applyFill="1" applyBorder="1" applyAlignment="1" applyProtection="1">
      <alignment horizontal="center" wrapText="1"/>
    </xf>
    <xf numFmtId="0" fontId="19" fillId="0" borderId="0" xfId="0" applyFont="1" applyFill="1" applyAlignment="1" applyProtection="1">
      <alignment horizontal="center" wrapText="1"/>
    </xf>
    <xf numFmtId="0" fontId="62" fillId="0" borderId="0" xfId="0" applyFont="1" applyFill="1" applyAlignment="1" applyProtection="1">
      <alignment horizontal="center" wrapText="1"/>
    </xf>
    <xf numFmtId="0" fontId="19" fillId="0" borderId="0" xfId="0" applyFont="1" applyFill="1" applyAlignment="1" applyProtection="1">
      <alignment horizontal="center"/>
    </xf>
    <xf numFmtId="0" fontId="62" fillId="0" borderId="1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62" fillId="0" borderId="6" xfId="0" applyFont="1" applyFill="1" applyBorder="1" applyAlignment="1" applyProtection="1">
      <alignment horizontal="center"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0" xfId="0" applyFont="1" applyAlignment="1">
      <alignment horizontal="right"/>
    </xf>
    <xf numFmtId="0" fontId="59" fillId="0" borderId="0" xfId="0" applyFont="1" applyBorder="1" applyAlignment="1">
      <alignment horizontal="left"/>
    </xf>
    <xf numFmtId="0" fontId="63" fillId="0" borderId="16" xfId="0" applyFont="1" applyBorder="1" applyAlignment="1">
      <alignment horizontal="right"/>
    </xf>
    <xf numFmtId="0" fontId="63" fillId="0" borderId="24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 wrapText="1"/>
    </xf>
    <xf numFmtId="0" fontId="63" fillId="0" borderId="18" xfId="0" applyFont="1" applyBorder="1"/>
    <xf numFmtId="0" fontId="69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left"/>
    </xf>
    <xf numFmtId="0" fontId="65" fillId="7" borderId="50" xfId="0" applyFont="1" applyFill="1" applyBorder="1" applyAlignment="1">
      <alignment horizontal="center" vertical="center"/>
    </xf>
    <xf numFmtId="0" fontId="65" fillId="7" borderId="51" xfId="0" applyFont="1" applyFill="1" applyBorder="1" applyAlignment="1">
      <alignment horizontal="center" vertical="center"/>
    </xf>
    <xf numFmtId="0" fontId="65" fillId="7" borderId="52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wrapText="1"/>
    </xf>
    <xf numFmtId="0" fontId="66" fillId="0" borderId="48" xfId="0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/>
    </xf>
    <xf numFmtId="0" fontId="67" fillId="0" borderId="53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left" vertical="center" wrapText="1"/>
    </xf>
    <xf numFmtId="0" fontId="65" fillId="0" borderId="49" xfId="0" applyFont="1" applyFill="1" applyBorder="1" applyAlignment="1">
      <alignment horizontal="left" vertical="center" wrapText="1"/>
    </xf>
  </cellXfs>
  <cellStyles count="7">
    <cellStyle name="Įprastas" xfId="0" builtinId="0"/>
    <cellStyle name="Įprastas 4" xfId="6"/>
    <cellStyle name="Normal_CF_ataskaitos_prie_mokejimo_tvarkos_040115" xfId="1"/>
    <cellStyle name="Normal_kontingento formos sav" xfId="3"/>
    <cellStyle name="Normal_Sheet1" xfId="4"/>
    <cellStyle name="Normal_TRECFORMantras2001333" xfId="2"/>
    <cellStyle name="Paprastas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abSelected="1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394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5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6" t="s">
        <v>6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38" t="s">
        <v>7</v>
      </c>
      <c r="H8" s="438"/>
      <c r="I8" s="438"/>
      <c r="J8" s="438"/>
      <c r="K8" s="438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2" t="s">
        <v>395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33" t="s">
        <v>396</v>
      </c>
      <c r="H10" s="433"/>
      <c r="I10" s="433"/>
      <c r="J10" s="433"/>
      <c r="K10" s="433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39" t="s">
        <v>8</v>
      </c>
      <c r="H11" s="439"/>
      <c r="I11" s="439"/>
      <c r="J11" s="439"/>
      <c r="K11" s="4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2" t="s">
        <v>9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33" t="s">
        <v>472</v>
      </c>
      <c r="H15" s="433"/>
      <c r="I15" s="433"/>
      <c r="J15" s="433"/>
      <c r="K15" s="433"/>
    </row>
    <row r="16" spans="1:36" ht="11.25" customHeight="1">
      <c r="G16" s="434" t="s">
        <v>10</v>
      </c>
      <c r="H16" s="434"/>
      <c r="I16" s="434"/>
      <c r="J16" s="434"/>
      <c r="K16" s="434"/>
    </row>
    <row r="17" spans="1:17" ht="15" customHeight="1">
      <c r="B17"/>
      <c r="C17"/>
      <c r="D17"/>
      <c r="E17" s="435" t="s">
        <v>230</v>
      </c>
      <c r="F17" s="435"/>
      <c r="G17" s="435"/>
      <c r="H17" s="435"/>
      <c r="I17" s="435"/>
      <c r="J17" s="435"/>
      <c r="K17" s="435"/>
      <c r="L17"/>
    </row>
    <row r="18" spans="1:17" ht="12" customHeight="1">
      <c r="A18" s="457" t="s">
        <v>11</v>
      </c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136"/>
    </row>
    <row r="19" spans="1:17" ht="12" customHeight="1">
      <c r="F19" s="1"/>
      <c r="J19" s="12"/>
      <c r="K19" s="13"/>
      <c r="L19" s="14" t="s">
        <v>12</v>
      </c>
      <c r="M19" s="136"/>
    </row>
    <row r="20" spans="1:17" ht="11.25" customHeight="1">
      <c r="F20" s="1"/>
      <c r="J20" s="15" t="s">
        <v>13</v>
      </c>
      <c r="K20" s="7"/>
      <c r="L20" s="16">
        <v>188773688</v>
      </c>
      <c r="M20" s="136"/>
    </row>
    <row r="21" spans="1:17" ht="12" customHeight="1">
      <c r="E21" s="6"/>
      <c r="F21" s="17"/>
      <c r="I21" s="18"/>
      <c r="J21" s="18"/>
      <c r="K21" s="19" t="s">
        <v>14</v>
      </c>
      <c r="L21" s="16"/>
      <c r="M21" s="136"/>
    </row>
    <row r="22" spans="1:17" ht="12.75" customHeight="1">
      <c r="C22" s="458" t="s">
        <v>231</v>
      </c>
      <c r="D22" s="459"/>
      <c r="E22" s="459"/>
      <c r="F22" s="459"/>
      <c r="G22" s="459"/>
      <c r="H22" s="459"/>
      <c r="I22" s="459"/>
      <c r="K22" s="19" t="s">
        <v>15</v>
      </c>
      <c r="L22" s="20" t="s">
        <v>16</v>
      </c>
      <c r="M22" s="136"/>
    </row>
    <row r="23" spans="1:17" ht="12" customHeight="1">
      <c r="F23" s="1"/>
      <c r="G23" s="17" t="s">
        <v>17</v>
      </c>
      <c r="H23" s="21"/>
      <c r="J23" s="131" t="s">
        <v>18</v>
      </c>
      <c r="K23" s="22" t="s">
        <v>19</v>
      </c>
      <c r="L23" s="16"/>
      <c r="M23" s="136"/>
    </row>
    <row r="24" spans="1:17" ht="12.75" customHeight="1">
      <c r="F24" s="1"/>
      <c r="G24" s="23" t="s">
        <v>20</v>
      </c>
      <c r="H24" s="24"/>
      <c r="I24" s="25"/>
      <c r="J24" s="26"/>
      <c r="K24" s="16"/>
      <c r="L24" s="16"/>
      <c r="M24" s="136"/>
    </row>
    <row r="25" spans="1:17" ht="13.5" customHeight="1">
      <c r="F25" s="1"/>
      <c r="G25" s="463" t="s">
        <v>21</v>
      </c>
      <c r="H25" s="463"/>
      <c r="I25" s="144"/>
      <c r="J25" s="145"/>
      <c r="K25" s="146"/>
      <c r="L25" s="146"/>
      <c r="M25" s="136"/>
    </row>
    <row r="26" spans="1:17" ht="14.25" customHeight="1">
      <c r="A26" s="27"/>
      <c r="B26" s="27"/>
      <c r="C26" s="27"/>
      <c r="D26" s="27"/>
      <c r="E26" s="27"/>
      <c r="F26" s="28"/>
      <c r="G26" s="29"/>
      <c r="I26" s="29"/>
      <c r="J26" s="29"/>
      <c r="K26" s="30"/>
      <c r="L26" s="31" t="s">
        <v>469</v>
      </c>
      <c r="M26" s="137"/>
    </row>
    <row r="27" spans="1:17" ht="24" customHeight="1">
      <c r="A27" s="443" t="s">
        <v>22</v>
      </c>
      <c r="B27" s="444"/>
      <c r="C27" s="444"/>
      <c r="D27" s="444"/>
      <c r="E27" s="444"/>
      <c r="F27" s="444"/>
      <c r="G27" s="447" t="s">
        <v>23</v>
      </c>
      <c r="H27" s="449" t="s">
        <v>24</v>
      </c>
      <c r="I27" s="451" t="s">
        <v>25</v>
      </c>
      <c r="J27" s="452"/>
      <c r="K27" s="453" t="s">
        <v>26</v>
      </c>
      <c r="L27" s="455" t="s">
        <v>27</v>
      </c>
      <c r="M27" s="137"/>
    </row>
    <row r="28" spans="1:17" ht="46.5" customHeight="1">
      <c r="A28" s="445"/>
      <c r="B28" s="446"/>
      <c r="C28" s="446"/>
      <c r="D28" s="446"/>
      <c r="E28" s="446"/>
      <c r="F28" s="446"/>
      <c r="G28" s="448"/>
      <c r="H28" s="450"/>
      <c r="I28" s="32" t="s">
        <v>28</v>
      </c>
      <c r="J28" s="33" t="s">
        <v>29</v>
      </c>
      <c r="K28" s="454"/>
      <c r="L28" s="456"/>
    </row>
    <row r="29" spans="1:17" ht="11.25" customHeight="1">
      <c r="A29" s="460" t="s">
        <v>30</v>
      </c>
      <c r="B29" s="461"/>
      <c r="C29" s="461"/>
      <c r="D29" s="461"/>
      <c r="E29" s="461"/>
      <c r="F29" s="462"/>
      <c r="G29" s="34">
        <v>2</v>
      </c>
      <c r="H29" s="35">
        <v>3</v>
      </c>
      <c r="I29" s="36" t="s">
        <v>31</v>
      </c>
      <c r="J29" s="37" t="s">
        <v>32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33</v>
      </c>
      <c r="H30" s="43">
        <v>1</v>
      </c>
      <c r="I30" s="44">
        <f>SUM(I31+I42+I61+I82+I89+I109+I131+I150+I160)</f>
        <v>262300</v>
      </c>
      <c r="J30" s="44">
        <f>SUM(J31+J42+J61+J82+J89+J109+J131+J150+J160)</f>
        <v>68100</v>
      </c>
      <c r="K30" s="45">
        <f>SUM(K31+K42+K61+K82+K89+K109+K131+K150+K160)</f>
        <v>60605.18</v>
      </c>
      <c r="L30" s="44">
        <f>SUM(L31+L42+L61+L82+L89+L109+L131+L150+L160)</f>
        <v>60605.18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34</v>
      </c>
      <c r="H31" s="43">
        <v>2</v>
      </c>
      <c r="I31" s="44">
        <f>SUM(I32+I38)</f>
        <v>209700</v>
      </c>
      <c r="J31" s="44">
        <f>SUM(J32+J38)</f>
        <v>54200</v>
      </c>
      <c r="K31" s="52">
        <f>SUM(K32+K38)</f>
        <v>54200</v>
      </c>
      <c r="L31" s="53">
        <f>SUM(L32+L38)</f>
        <v>54200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35</v>
      </c>
      <c r="H32" s="43">
        <v>3</v>
      </c>
      <c r="I32" s="44">
        <f>SUM(I33)</f>
        <v>206300</v>
      </c>
      <c r="J32" s="44">
        <f>SUM(J33)</f>
        <v>53000</v>
      </c>
      <c r="K32" s="45">
        <f>SUM(K33)</f>
        <v>53000</v>
      </c>
      <c r="L32" s="44">
        <f>SUM(L33)</f>
        <v>53000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35</v>
      </c>
      <c r="H33" s="43">
        <v>4</v>
      </c>
      <c r="I33" s="44">
        <f>SUM(I34+I36)</f>
        <v>206300</v>
      </c>
      <c r="J33" s="44">
        <f t="shared" ref="J33:L34" si="0">SUM(J34)</f>
        <v>53000</v>
      </c>
      <c r="K33" s="44">
        <f t="shared" si="0"/>
        <v>53000</v>
      </c>
      <c r="L33" s="44">
        <f t="shared" si="0"/>
        <v>53000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36</v>
      </c>
      <c r="H34" s="43">
        <v>5</v>
      </c>
      <c r="I34" s="45">
        <f>SUM(I35)</f>
        <v>206300</v>
      </c>
      <c r="J34" s="45">
        <f t="shared" si="0"/>
        <v>53000</v>
      </c>
      <c r="K34" s="45">
        <f t="shared" si="0"/>
        <v>53000</v>
      </c>
      <c r="L34" s="45">
        <f t="shared" si="0"/>
        <v>53000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36</v>
      </c>
      <c r="H35" s="43">
        <v>6</v>
      </c>
      <c r="I35" s="59">
        <v>206300</v>
      </c>
      <c r="J35" s="60">
        <v>53000</v>
      </c>
      <c r="K35" s="60">
        <v>53000</v>
      </c>
      <c r="L35" s="60">
        <v>53000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37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37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38</v>
      </c>
      <c r="H38" s="43">
        <v>9</v>
      </c>
      <c r="I38" s="45">
        <f t="shared" ref="I38:L40" si="1">I39</f>
        <v>3400</v>
      </c>
      <c r="J38" s="44">
        <f t="shared" si="1"/>
        <v>1200</v>
      </c>
      <c r="K38" s="45">
        <f t="shared" si="1"/>
        <v>1200</v>
      </c>
      <c r="L38" s="44">
        <f t="shared" si="1"/>
        <v>1200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38</v>
      </c>
      <c r="H39" s="43">
        <v>10</v>
      </c>
      <c r="I39" s="45">
        <f t="shared" si="1"/>
        <v>3400</v>
      </c>
      <c r="J39" s="44">
        <f t="shared" si="1"/>
        <v>1200</v>
      </c>
      <c r="K39" s="44">
        <f t="shared" si="1"/>
        <v>1200</v>
      </c>
      <c r="L39" s="44">
        <f t="shared" si="1"/>
        <v>1200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38</v>
      </c>
      <c r="H40" s="43">
        <v>11</v>
      </c>
      <c r="I40" s="44">
        <f t="shared" si="1"/>
        <v>3400</v>
      </c>
      <c r="J40" s="44">
        <f t="shared" si="1"/>
        <v>1200</v>
      </c>
      <c r="K40" s="44">
        <f t="shared" si="1"/>
        <v>1200</v>
      </c>
      <c r="L40" s="44">
        <f t="shared" si="1"/>
        <v>1200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38</v>
      </c>
      <c r="H41" s="43">
        <v>12</v>
      </c>
      <c r="I41" s="61">
        <v>3400</v>
      </c>
      <c r="J41" s="60">
        <v>1200</v>
      </c>
      <c r="K41" s="60">
        <v>1200</v>
      </c>
      <c r="L41" s="60">
        <v>1200</v>
      </c>
      <c r="Q41" s="138"/>
      <c r="R41" s="138"/>
    </row>
    <row r="42" spans="1:19" ht="18" customHeight="1">
      <c r="A42" s="62">
        <v>2</v>
      </c>
      <c r="B42" s="63">
        <v>2</v>
      </c>
      <c r="C42" s="47"/>
      <c r="D42" s="48"/>
      <c r="E42" s="49"/>
      <c r="F42" s="50"/>
      <c r="G42" s="51" t="s">
        <v>39</v>
      </c>
      <c r="H42" s="43">
        <v>13</v>
      </c>
      <c r="I42" s="64">
        <f t="shared" ref="I42:L44" si="2">I43</f>
        <v>52000</v>
      </c>
      <c r="J42" s="65">
        <f t="shared" si="2"/>
        <v>13700</v>
      </c>
      <c r="K42" s="64">
        <f t="shared" si="2"/>
        <v>6366.2800000000007</v>
      </c>
      <c r="L42" s="64">
        <f t="shared" si="2"/>
        <v>6366.2800000000007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39</v>
      </c>
      <c r="H43" s="43">
        <v>14</v>
      </c>
      <c r="I43" s="44">
        <f t="shared" si="2"/>
        <v>52000</v>
      </c>
      <c r="J43" s="45">
        <f t="shared" si="2"/>
        <v>13700</v>
      </c>
      <c r="K43" s="44">
        <f t="shared" si="2"/>
        <v>6366.2800000000007</v>
      </c>
      <c r="L43" s="45">
        <f t="shared" si="2"/>
        <v>6366.2800000000007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39</v>
      </c>
      <c r="H44" s="43">
        <v>15</v>
      </c>
      <c r="I44" s="44">
        <f t="shared" si="2"/>
        <v>52000</v>
      </c>
      <c r="J44" s="45">
        <f t="shared" si="2"/>
        <v>13700</v>
      </c>
      <c r="K44" s="53">
        <f t="shared" si="2"/>
        <v>6366.2800000000007</v>
      </c>
      <c r="L44" s="53">
        <f t="shared" si="2"/>
        <v>6366.2800000000007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39</v>
      </c>
      <c r="H45" s="43">
        <v>16</v>
      </c>
      <c r="I45" s="71">
        <f>SUM(I46:I60)</f>
        <v>52000</v>
      </c>
      <c r="J45" s="71">
        <f>SUM(J46:J60)</f>
        <v>13700</v>
      </c>
      <c r="K45" s="72">
        <f>SUM(K46:K60)</f>
        <v>6366.2800000000007</v>
      </c>
      <c r="L45" s="72">
        <f>SUM(L46:L60)</f>
        <v>6366.2800000000007</v>
      </c>
      <c r="Q45" s="138"/>
      <c r="R45" s="138"/>
    </row>
    <row r="46" spans="1:19" ht="15.7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40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41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14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147" t="s">
        <v>42</v>
      </c>
      <c r="H48" s="43">
        <v>19</v>
      </c>
      <c r="I48" s="60">
        <v>1900</v>
      </c>
      <c r="J48" s="60">
        <v>500</v>
      </c>
      <c r="K48" s="60">
        <v>195.52</v>
      </c>
      <c r="L48" s="60">
        <v>195.52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43</v>
      </c>
      <c r="H49" s="43">
        <v>20</v>
      </c>
      <c r="I49" s="60">
        <v>4000</v>
      </c>
      <c r="J49" s="60">
        <v>1000</v>
      </c>
      <c r="K49" s="60">
        <v>107.54</v>
      </c>
      <c r="L49" s="60">
        <v>107.54</v>
      </c>
      <c r="Q49" s="138"/>
      <c r="R49" s="138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44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45</v>
      </c>
      <c r="H51" s="43">
        <v>22</v>
      </c>
      <c r="I51" s="61">
        <v>2000</v>
      </c>
      <c r="J51" s="60">
        <v>800</v>
      </c>
      <c r="K51" s="60">
        <v>753.48</v>
      </c>
      <c r="L51" s="60">
        <v>753.48</v>
      </c>
      <c r="Q51" s="138"/>
      <c r="R51" s="138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46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47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48</v>
      </c>
      <c r="H54" s="43">
        <v>25</v>
      </c>
      <c r="I54" s="61">
        <v>2200</v>
      </c>
      <c r="J54" s="60">
        <v>500</v>
      </c>
      <c r="K54" s="60">
        <v>99.68</v>
      </c>
      <c r="L54" s="60">
        <v>99.68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49</v>
      </c>
      <c r="H55" s="43">
        <v>26</v>
      </c>
      <c r="I55" s="61">
        <v>1500</v>
      </c>
      <c r="J55" s="60">
        <v>400</v>
      </c>
      <c r="K55" s="60">
        <v>0</v>
      </c>
      <c r="L55" s="60">
        <v>0</v>
      </c>
      <c r="Q55" s="138"/>
      <c r="R55" s="138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50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51</v>
      </c>
      <c r="H57" s="43">
        <v>28</v>
      </c>
      <c r="I57" s="61">
        <v>14100</v>
      </c>
      <c r="J57" s="60">
        <v>5000</v>
      </c>
      <c r="K57" s="60">
        <v>2819.53</v>
      </c>
      <c r="L57" s="60">
        <v>2819.53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52</v>
      </c>
      <c r="H58" s="43">
        <v>29</v>
      </c>
      <c r="I58" s="61">
        <v>2200</v>
      </c>
      <c r="J58" s="60">
        <v>500</v>
      </c>
      <c r="K58" s="60">
        <v>398.18</v>
      </c>
      <c r="L58" s="60">
        <v>398.18</v>
      </c>
      <c r="Q58" s="138"/>
      <c r="R58" s="138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53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54</v>
      </c>
      <c r="H60" s="43">
        <v>31</v>
      </c>
      <c r="I60" s="61">
        <v>24100</v>
      </c>
      <c r="J60" s="60">
        <v>5000</v>
      </c>
      <c r="K60" s="60">
        <v>1992.35</v>
      </c>
      <c r="L60" s="60">
        <v>1992.35</v>
      </c>
      <c r="Q60" s="138"/>
      <c r="R60" s="138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55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56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57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57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58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59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60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61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61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58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59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60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62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63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64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65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66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67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67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67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67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68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69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69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69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70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71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72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>
      <c r="A89" s="39">
        <v>2</v>
      </c>
      <c r="B89" s="40">
        <v>5</v>
      </c>
      <c r="C89" s="39"/>
      <c r="D89" s="40"/>
      <c r="E89" s="40"/>
      <c r="F89" s="89"/>
      <c r="G89" s="41" t="s">
        <v>73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74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74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74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75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76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77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77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77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78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79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80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81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81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81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82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83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83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83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84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85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86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86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86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87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88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89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89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89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89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90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90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90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90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91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91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91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91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92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93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92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94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95</v>
      </c>
      <c r="H131" s="43">
        <v>102</v>
      </c>
      <c r="I131" s="45">
        <f>SUM(I132+I137+I145)</f>
        <v>600</v>
      </c>
      <c r="J131" s="84">
        <f>SUM(J132+J137+J145)</f>
        <v>200</v>
      </c>
      <c r="K131" s="45">
        <f>SUM(K132+K137+K145)</f>
        <v>38.9</v>
      </c>
      <c r="L131" s="44">
        <f>SUM(L132+L137+L145)</f>
        <v>38.9</v>
      </c>
    </row>
    <row r="132" spans="1:12" hidden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96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96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96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97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98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99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100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100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101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102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103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103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103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104</v>
      </c>
      <c r="H145" s="43">
        <v>116</v>
      </c>
      <c r="I145" s="45">
        <f t="shared" ref="I145:L146" si="15">I146</f>
        <v>600</v>
      </c>
      <c r="J145" s="84">
        <f t="shared" si="15"/>
        <v>200</v>
      </c>
      <c r="K145" s="45">
        <f t="shared" si="15"/>
        <v>38.9</v>
      </c>
      <c r="L145" s="44">
        <f t="shared" si="15"/>
        <v>38.9</v>
      </c>
    </row>
    <row r="146" spans="1:12" hidden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104</v>
      </c>
      <c r="H146" s="43">
        <v>117</v>
      </c>
      <c r="I146" s="72">
        <f t="shared" si="15"/>
        <v>600</v>
      </c>
      <c r="J146" s="97">
        <f t="shared" si="15"/>
        <v>200</v>
      </c>
      <c r="K146" s="72">
        <f t="shared" si="15"/>
        <v>38.9</v>
      </c>
      <c r="L146" s="71">
        <f t="shared" si="15"/>
        <v>38.9</v>
      </c>
    </row>
    <row r="147" spans="1:12" hidden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104</v>
      </c>
      <c r="H147" s="43">
        <v>118</v>
      </c>
      <c r="I147" s="45">
        <f>SUM(I148:I149)</f>
        <v>600</v>
      </c>
      <c r="J147" s="84">
        <f>SUM(J148:J149)</f>
        <v>200</v>
      </c>
      <c r="K147" s="45">
        <f>SUM(K148:K149)</f>
        <v>38.9</v>
      </c>
      <c r="L147" s="44">
        <f>SUM(L148:L149)</f>
        <v>38.9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105</v>
      </c>
      <c r="H148" s="43">
        <v>119</v>
      </c>
      <c r="I148" s="98">
        <v>600</v>
      </c>
      <c r="J148" s="98">
        <v>200</v>
      </c>
      <c r="K148" s="98">
        <v>38.9</v>
      </c>
      <c r="L148" s="98">
        <v>38.9</v>
      </c>
    </row>
    <row r="149" spans="1:12" ht="16.5" hidden="1" customHeight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106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>
      <c r="A150" s="87">
        <v>2</v>
      </c>
      <c r="B150" s="87">
        <v>8</v>
      </c>
      <c r="C150" s="39"/>
      <c r="D150" s="63"/>
      <c r="E150" s="46"/>
      <c r="F150" s="100"/>
      <c r="G150" s="51" t="s">
        <v>107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107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108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108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109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110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111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112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112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112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>
      <c r="A160" s="87">
        <v>2</v>
      </c>
      <c r="B160" s="39">
        <v>9</v>
      </c>
      <c r="C160" s="41"/>
      <c r="D160" s="39"/>
      <c r="E160" s="40"/>
      <c r="F160" s="42"/>
      <c r="G160" s="41" t="s">
        <v>113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114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115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115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115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116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117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118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119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120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121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122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123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124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125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126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>
      <c r="A176" s="39">
        <v>3</v>
      </c>
      <c r="B176" s="41"/>
      <c r="C176" s="39"/>
      <c r="D176" s="40"/>
      <c r="E176" s="40"/>
      <c r="F176" s="42"/>
      <c r="G176" s="92" t="s">
        <v>127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>
      <c r="A177" s="87">
        <v>3</v>
      </c>
      <c r="B177" s="39">
        <v>1</v>
      </c>
      <c r="C177" s="63"/>
      <c r="D177" s="46"/>
      <c r="E177" s="46"/>
      <c r="F177" s="100"/>
      <c r="G177" s="83" t="s">
        <v>128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129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130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131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131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132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132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133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134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135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136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136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137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138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139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140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140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141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142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143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144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144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144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145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145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145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146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147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148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149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150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151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151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151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152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152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153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154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155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156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157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152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158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158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159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159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160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160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160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161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162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163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hidden="1" customHeight="1">
      <c r="A229" s="39">
        <v>3</v>
      </c>
      <c r="B229" s="40">
        <v>2</v>
      </c>
      <c r="C229" s="40"/>
      <c r="D229" s="40"/>
      <c r="E229" s="40"/>
      <c r="F229" s="42"/>
      <c r="G229" s="41" t="s">
        <v>164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165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166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167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167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168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169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170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171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172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173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174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174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175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176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177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177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178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179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180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180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181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182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183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183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183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184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184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184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185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185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186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187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188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189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167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167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190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169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170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171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172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191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192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192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193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194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195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195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196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197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198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198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199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200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201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201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201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184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184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184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185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185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186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187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>
      <c r="A294" s="62">
        <v>3</v>
      </c>
      <c r="B294" s="62">
        <v>3</v>
      </c>
      <c r="C294" s="39"/>
      <c r="D294" s="40"/>
      <c r="E294" s="40"/>
      <c r="F294" s="42"/>
      <c r="G294" s="41" t="s">
        <v>202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203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189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167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167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190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169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170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171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204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191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205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205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206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207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208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208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209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210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211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211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212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213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214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214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215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184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184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184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216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216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217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218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219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166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166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167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190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169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170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171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172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191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205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205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206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207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208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208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209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210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211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211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212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220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214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214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214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184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184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184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216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216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217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218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221</v>
      </c>
      <c r="H359" s="43">
        <v>330</v>
      </c>
      <c r="I359" s="93">
        <f>SUM(I30+I176)</f>
        <v>262300</v>
      </c>
      <c r="J359" s="93">
        <f>SUM(J30+J176)</f>
        <v>68100</v>
      </c>
      <c r="K359" s="93">
        <f>SUM(K30+K176)</f>
        <v>60605.18</v>
      </c>
      <c r="L359" s="93">
        <f>SUM(L30+L176)</f>
        <v>60605.18</v>
      </c>
    </row>
    <row r="360" spans="1:12" ht="10.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222</v>
      </c>
      <c r="H361" s="142"/>
      <c r="I361" s="123"/>
      <c r="J361" s="122"/>
      <c r="K361" s="21" t="s">
        <v>223</v>
      </c>
      <c r="L361" s="123"/>
    </row>
    <row r="362" spans="1:12" ht="16.5" customHeight="1">
      <c r="A362" s="124"/>
      <c r="B362" s="124"/>
      <c r="C362" s="124"/>
      <c r="D362" s="125" t="s">
        <v>224</v>
      </c>
      <c r="E362"/>
      <c r="F362"/>
      <c r="G362" s="142"/>
      <c r="H362" s="142"/>
      <c r="I362" s="130" t="s">
        <v>225</v>
      </c>
      <c r="K362" s="442" t="s">
        <v>226</v>
      </c>
      <c r="L362" s="442"/>
    </row>
    <row r="363" spans="1:12" ht="5.25" hidden="1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227</v>
      </c>
      <c r="I364" s="126"/>
      <c r="K364" s="21" t="s">
        <v>228</v>
      </c>
      <c r="L364" s="127"/>
    </row>
    <row r="365" spans="1:12" ht="26.25" customHeight="1">
      <c r="D365" s="440" t="s">
        <v>229</v>
      </c>
      <c r="E365" s="441"/>
      <c r="F365" s="441"/>
      <c r="G365" s="441"/>
      <c r="H365" s="128"/>
      <c r="I365" s="129" t="s">
        <v>225</v>
      </c>
      <c r="K365" s="442" t="s">
        <v>226</v>
      </c>
      <c r="L365" s="442"/>
    </row>
  </sheetData>
  <sheetProtection formatCells="0" formatColumns="0" formatRows="0" insertColumns="0" insertRows="0" insertHyperlinks="0" deleteColumns="0" deleteRows="0" sort="0" autoFilter="0" pivotTables="0"/>
  <mergeCells count="22">
    <mergeCell ref="A18:L18"/>
    <mergeCell ref="C22:I22"/>
    <mergeCell ref="A29:F29"/>
    <mergeCell ref="G25:H25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7:L7"/>
    <mergeCell ref="G8:K8"/>
    <mergeCell ref="A9:L9"/>
    <mergeCell ref="G10:K10"/>
    <mergeCell ref="G11:K11"/>
  </mergeCells>
  <pageMargins left="0" right="0" top="0" bottom="0" header="0.31496062992125984" footer="0.31496062992125984"/>
  <pageSetup paperSize="10000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activeCell="C11" sqref="C11:F11"/>
    </sheetView>
  </sheetViews>
  <sheetFormatPr defaultRowHeight="15"/>
  <cols>
    <col min="1" max="1" width="6.42578125" style="318" customWidth="1"/>
    <col min="2" max="2" width="13.7109375" style="318" customWidth="1"/>
    <col min="3" max="3" width="11.5703125" style="318" customWidth="1"/>
    <col min="4" max="4" width="9.140625" style="318" customWidth="1"/>
    <col min="5" max="5" width="7.140625" style="318" customWidth="1"/>
    <col min="6" max="6" width="13.7109375" style="318" customWidth="1"/>
    <col min="7" max="7" width="10" style="318" customWidth="1"/>
    <col min="8" max="8" width="13.5703125" style="318" customWidth="1"/>
    <col min="9" max="9" width="9.140625" style="318" customWidth="1"/>
    <col min="10" max="16384" width="9.140625" style="313"/>
  </cols>
  <sheetData>
    <row r="2" spans="1:8" s="313" customFormat="1">
      <c r="A2" s="646" t="s">
        <v>299</v>
      </c>
      <c r="B2" s="646"/>
      <c r="C2" s="646"/>
      <c r="D2" s="646"/>
      <c r="E2" s="646"/>
      <c r="F2" s="646"/>
      <c r="G2" s="646"/>
      <c r="H2" s="646"/>
    </row>
    <row r="3" spans="1:8" s="313" customFormat="1">
      <c r="A3" s="647" t="s">
        <v>301</v>
      </c>
      <c r="B3" s="647"/>
      <c r="C3" s="647"/>
      <c r="D3" s="647"/>
      <c r="E3" s="647"/>
      <c r="F3" s="647"/>
      <c r="G3" s="647"/>
      <c r="H3" s="647"/>
    </row>
    <row r="6" spans="1:8" s="313" customFormat="1">
      <c r="A6" s="648" t="s">
        <v>375</v>
      </c>
      <c r="B6" s="648"/>
      <c r="C6" s="648"/>
      <c r="D6" s="648"/>
      <c r="E6" s="648"/>
      <c r="F6" s="648"/>
      <c r="G6" s="648"/>
      <c r="H6" s="648"/>
    </row>
    <row r="9" spans="1:8" s="313" customFormat="1" ht="15.75">
      <c r="A9" s="649" t="s">
        <v>376</v>
      </c>
      <c r="B9" s="649"/>
      <c r="C9" s="649"/>
      <c r="D9" s="649"/>
      <c r="E9" s="649"/>
      <c r="F9" s="649"/>
      <c r="G9" s="649"/>
      <c r="H9" s="649"/>
    </row>
    <row r="10" spans="1:8" s="313" customFormat="1">
      <c r="A10" s="318"/>
      <c r="B10" s="318"/>
      <c r="C10" s="318"/>
      <c r="D10" s="319"/>
      <c r="E10" s="318"/>
      <c r="F10" s="318"/>
      <c r="G10" s="318"/>
      <c r="H10" s="318"/>
    </row>
    <row r="11" spans="1:8" s="313" customFormat="1">
      <c r="A11" s="318"/>
      <c r="B11" s="318"/>
      <c r="C11" s="648" t="s">
        <v>470</v>
      </c>
      <c r="D11" s="648"/>
      <c r="E11" s="648"/>
      <c r="F11" s="648"/>
      <c r="G11" s="318"/>
      <c r="H11" s="318"/>
    </row>
    <row r="12" spans="1:8" s="313" customFormat="1">
      <c r="A12" s="318"/>
      <c r="B12" s="640" t="s">
        <v>377</v>
      </c>
      <c r="C12" s="640"/>
      <c r="D12" s="640"/>
      <c r="E12" s="640"/>
      <c r="F12" s="640"/>
      <c r="G12" s="640"/>
      <c r="H12" s="318"/>
    </row>
    <row r="14" spans="1:8" s="313" customFormat="1">
      <c r="A14" s="641" t="s">
        <v>378</v>
      </c>
      <c r="B14" s="641"/>
      <c r="C14" s="320">
        <v>43921</v>
      </c>
      <c r="D14" s="321"/>
      <c r="E14" s="321"/>
      <c r="F14" s="321"/>
      <c r="G14" s="321"/>
      <c r="H14" s="321"/>
    </row>
    <row r="15" spans="1:8" s="313" customFormat="1">
      <c r="A15" s="642" t="s">
        <v>379</v>
      </c>
      <c r="B15" s="642"/>
      <c r="C15" s="642"/>
      <c r="D15" s="642"/>
      <c r="E15" s="642"/>
      <c r="F15" s="642"/>
      <c r="G15" s="642"/>
      <c r="H15" s="642"/>
    </row>
    <row r="16" spans="1:8" s="313" customFormat="1" ht="28.5">
      <c r="A16" s="322" t="s">
        <v>380</v>
      </c>
      <c r="B16" s="322" t="s">
        <v>381</v>
      </c>
      <c r="C16" s="643" t="s">
        <v>382</v>
      </c>
      <c r="D16" s="644"/>
      <c r="E16" s="645"/>
      <c r="F16" s="322" t="s">
        <v>383</v>
      </c>
      <c r="G16" s="323" t="s">
        <v>384</v>
      </c>
      <c r="H16" s="323" t="s">
        <v>385</v>
      </c>
    </row>
    <row r="17" spans="1:9">
      <c r="A17" s="324">
        <v>1</v>
      </c>
      <c r="B17" s="325" t="s">
        <v>261</v>
      </c>
      <c r="C17" s="652" t="s">
        <v>386</v>
      </c>
      <c r="D17" s="652"/>
      <c r="E17" s="652"/>
      <c r="F17" s="327" t="s">
        <v>388</v>
      </c>
      <c r="G17" s="328">
        <v>7</v>
      </c>
      <c r="H17" s="329">
        <v>720.45</v>
      </c>
      <c r="I17" s="313"/>
    </row>
    <row r="18" spans="1:9">
      <c r="A18" s="324">
        <v>2</v>
      </c>
      <c r="B18" s="325" t="s">
        <v>261</v>
      </c>
      <c r="C18" s="652" t="s">
        <v>387</v>
      </c>
      <c r="D18" s="652"/>
      <c r="E18" s="652"/>
      <c r="F18" s="327" t="s">
        <v>388</v>
      </c>
      <c r="G18" s="328">
        <v>7</v>
      </c>
      <c r="H18" s="329">
        <v>59884.73</v>
      </c>
      <c r="I18" s="313"/>
    </row>
    <row r="19" spans="1:9">
      <c r="A19" s="324"/>
      <c r="B19" s="325"/>
      <c r="C19" s="653" t="s">
        <v>277</v>
      </c>
      <c r="D19" s="653"/>
      <c r="E19" s="653"/>
      <c r="F19" s="330" t="s">
        <v>388</v>
      </c>
      <c r="G19" s="331">
        <v>7</v>
      </c>
      <c r="H19" s="332">
        <f>0+H17+H18</f>
        <v>60605.18</v>
      </c>
      <c r="I19" s="313"/>
    </row>
    <row r="20" spans="1:9">
      <c r="A20" s="319"/>
      <c r="B20" s="333"/>
      <c r="C20" s="641"/>
      <c r="D20" s="641"/>
      <c r="E20" s="641"/>
      <c r="F20" s="334"/>
      <c r="G20" s="335"/>
      <c r="H20" s="336"/>
      <c r="I20" s="313"/>
    </row>
    <row r="21" spans="1:9">
      <c r="A21" s="319"/>
      <c r="B21" s="333"/>
      <c r="C21" s="333"/>
      <c r="D21" s="333"/>
      <c r="E21" s="333"/>
      <c r="F21" s="334"/>
      <c r="G21" s="335"/>
      <c r="H21" s="336"/>
      <c r="I21" s="313"/>
    </row>
    <row r="24" spans="1:9">
      <c r="A24" s="641" t="s">
        <v>222</v>
      </c>
      <c r="B24" s="641"/>
      <c r="C24" s="641"/>
      <c r="D24" s="641"/>
      <c r="E24" s="651" t="s">
        <v>223</v>
      </c>
      <c r="F24" s="651"/>
      <c r="G24" s="651"/>
      <c r="H24" s="651"/>
      <c r="I24" s="313"/>
    </row>
    <row r="25" spans="1:9">
      <c r="E25" s="650" t="s">
        <v>389</v>
      </c>
      <c r="F25" s="650"/>
      <c r="G25" s="650"/>
      <c r="H25" s="650"/>
      <c r="I25" s="313"/>
    </row>
    <row r="28" spans="1:9">
      <c r="A28" s="641" t="s">
        <v>227</v>
      </c>
      <c r="B28" s="641"/>
      <c r="C28" s="641"/>
      <c r="D28" s="641"/>
      <c r="E28" s="651" t="s">
        <v>228</v>
      </c>
      <c r="F28" s="651"/>
      <c r="G28" s="651"/>
      <c r="H28" s="651"/>
      <c r="I28" s="313"/>
    </row>
    <row r="29" spans="1:9">
      <c r="E29" s="650" t="s">
        <v>389</v>
      </c>
      <c r="F29" s="650"/>
      <c r="G29" s="650"/>
      <c r="H29" s="650"/>
      <c r="I29" s="313"/>
    </row>
  </sheetData>
  <mergeCells count="19">
    <mergeCell ref="E25:H25"/>
    <mergeCell ref="A28:D28"/>
    <mergeCell ref="E28:H28"/>
    <mergeCell ref="E29:H29"/>
    <mergeCell ref="C17:E17"/>
    <mergeCell ref="C18:E18"/>
    <mergeCell ref="C19:E19"/>
    <mergeCell ref="C20:E20"/>
    <mergeCell ref="A24:D24"/>
    <mergeCell ref="E24:H24"/>
    <mergeCell ref="B12:G12"/>
    <mergeCell ref="A14:B14"/>
    <mergeCell ref="A15:H15"/>
    <mergeCell ref="C16:E16"/>
    <mergeCell ref="A2:H2"/>
    <mergeCell ref="A3:H3"/>
    <mergeCell ref="A6:H6"/>
    <mergeCell ref="A9:H9"/>
    <mergeCell ref="C11:F1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C11" sqref="C11:F11"/>
    </sheetView>
  </sheetViews>
  <sheetFormatPr defaultRowHeight="15"/>
  <cols>
    <col min="1" max="1" width="6.42578125" style="318" customWidth="1"/>
    <col min="2" max="2" width="13.7109375" style="318" customWidth="1"/>
    <col min="3" max="3" width="11.5703125" style="318" customWidth="1"/>
    <col min="4" max="4" width="9.140625" style="318" customWidth="1"/>
    <col min="5" max="5" width="7.140625" style="318" customWidth="1"/>
    <col min="6" max="6" width="13.7109375" style="318" customWidth="1"/>
    <col min="7" max="7" width="10" style="318" customWidth="1"/>
    <col min="8" max="8" width="13.5703125" style="318" customWidth="1"/>
    <col min="9" max="9" width="9.140625" style="318" customWidth="1"/>
    <col min="10" max="16384" width="9.140625" style="313"/>
  </cols>
  <sheetData>
    <row r="2" spans="1:8" s="313" customFormat="1">
      <c r="A2" s="646" t="s">
        <v>299</v>
      </c>
      <c r="B2" s="646"/>
      <c r="C2" s="646"/>
      <c r="D2" s="646"/>
      <c r="E2" s="646"/>
      <c r="F2" s="646"/>
      <c r="G2" s="646"/>
      <c r="H2" s="646"/>
    </row>
    <row r="3" spans="1:8" s="313" customFormat="1">
      <c r="A3" s="647" t="s">
        <v>301</v>
      </c>
      <c r="B3" s="647"/>
      <c r="C3" s="647"/>
      <c r="D3" s="647"/>
      <c r="E3" s="647"/>
      <c r="F3" s="647"/>
      <c r="G3" s="647"/>
      <c r="H3" s="647"/>
    </row>
    <row r="6" spans="1:8" s="313" customFormat="1">
      <c r="A6" s="648" t="s">
        <v>375</v>
      </c>
      <c r="B6" s="648"/>
      <c r="C6" s="648"/>
      <c r="D6" s="648"/>
      <c r="E6" s="648"/>
      <c r="F6" s="648"/>
      <c r="G6" s="648"/>
      <c r="H6" s="648"/>
    </row>
    <row r="9" spans="1:8" s="313" customFormat="1" ht="15.75">
      <c r="A9" s="649" t="s">
        <v>390</v>
      </c>
      <c r="B9" s="649"/>
      <c r="C9" s="649"/>
      <c r="D9" s="649"/>
      <c r="E9" s="649"/>
      <c r="F9" s="649"/>
      <c r="G9" s="649"/>
      <c r="H9" s="649"/>
    </row>
    <row r="10" spans="1:8" s="313" customFormat="1">
      <c r="A10" s="318"/>
      <c r="B10" s="318"/>
      <c r="C10" s="318"/>
      <c r="D10" s="319"/>
      <c r="E10" s="318"/>
      <c r="F10" s="318"/>
      <c r="G10" s="318"/>
      <c r="H10" s="318"/>
    </row>
    <row r="11" spans="1:8" s="313" customFormat="1">
      <c r="A11" s="318"/>
      <c r="B11" s="318"/>
      <c r="C11" s="648" t="s">
        <v>470</v>
      </c>
      <c r="D11" s="648"/>
      <c r="E11" s="648"/>
      <c r="F11" s="648"/>
      <c r="G11" s="318"/>
      <c r="H11" s="318"/>
    </row>
    <row r="12" spans="1:8" s="313" customFormat="1">
      <c r="A12" s="318"/>
      <c r="B12" s="640" t="s">
        <v>377</v>
      </c>
      <c r="C12" s="640"/>
      <c r="D12" s="640"/>
      <c r="E12" s="640"/>
      <c r="F12" s="640"/>
      <c r="G12" s="640"/>
      <c r="H12" s="318"/>
    </row>
    <row r="14" spans="1:8" s="313" customFormat="1">
      <c r="A14" s="641" t="s">
        <v>378</v>
      </c>
      <c r="B14" s="641"/>
      <c r="C14" s="320">
        <v>43921</v>
      </c>
      <c r="D14" s="321"/>
      <c r="E14" s="321"/>
      <c r="F14" s="321"/>
      <c r="G14" s="321"/>
      <c r="H14" s="321"/>
    </row>
    <row r="15" spans="1:8" s="313" customFormat="1">
      <c r="A15" s="642" t="s">
        <v>391</v>
      </c>
      <c r="B15" s="642"/>
      <c r="C15" s="642"/>
      <c r="D15" s="642"/>
      <c r="E15" s="642"/>
      <c r="F15" s="642"/>
      <c r="G15" s="642"/>
      <c r="H15" s="642"/>
    </row>
    <row r="16" spans="1:8" s="313" customFormat="1" ht="28.5">
      <c r="A16" s="322" t="s">
        <v>380</v>
      </c>
      <c r="B16" s="322" t="s">
        <v>381</v>
      </c>
      <c r="C16" s="643" t="s">
        <v>382</v>
      </c>
      <c r="D16" s="644"/>
      <c r="E16" s="645"/>
      <c r="F16" s="322" t="s">
        <v>383</v>
      </c>
      <c r="G16" s="323" t="s">
        <v>384</v>
      </c>
      <c r="H16" s="323" t="s">
        <v>385</v>
      </c>
    </row>
    <row r="17" spans="1:8" s="313" customFormat="1">
      <c r="A17" s="324">
        <v>1</v>
      </c>
      <c r="B17" s="326" t="s">
        <v>261</v>
      </c>
      <c r="C17" s="652" t="s">
        <v>386</v>
      </c>
      <c r="D17" s="652"/>
      <c r="E17" s="652"/>
      <c r="F17" s="327" t="s">
        <v>388</v>
      </c>
      <c r="G17" s="328">
        <v>7</v>
      </c>
      <c r="H17" s="329">
        <v>0</v>
      </c>
    </row>
    <row r="18" spans="1:8" s="313" customFormat="1">
      <c r="A18" s="324">
        <v>2</v>
      </c>
      <c r="B18" s="326" t="s">
        <v>261</v>
      </c>
      <c r="C18" s="652" t="s">
        <v>387</v>
      </c>
      <c r="D18" s="652"/>
      <c r="E18" s="652"/>
      <c r="F18" s="327" t="s">
        <v>388</v>
      </c>
      <c r="G18" s="328">
        <v>7</v>
      </c>
      <c r="H18" s="329">
        <v>8316.93</v>
      </c>
    </row>
    <row r="19" spans="1:8" s="313" customFormat="1">
      <c r="A19" s="324">
        <v>3</v>
      </c>
      <c r="B19" s="326" t="s">
        <v>261</v>
      </c>
      <c r="C19" s="652" t="s">
        <v>392</v>
      </c>
      <c r="D19" s="652"/>
      <c r="E19" s="652"/>
      <c r="F19" s="327" t="s">
        <v>388</v>
      </c>
      <c r="G19" s="328">
        <v>7</v>
      </c>
      <c r="H19" s="329">
        <v>19291.22</v>
      </c>
    </row>
    <row r="20" spans="1:8" s="313" customFormat="1">
      <c r="A20" s="324">
        <v>4</v>
      </c>
      <c r="B20" s="326" t="s">
        <v>261</v>
      </c>
      <c r="C20" s="652" t="s">
        <v>393</v>
      </c>
      <c r="D20" s="652"/>
      <c r="E20" s="652"/>
      <c r="F20" s="327" t="s">
        <v>388</v>
      </c>
      <c r="G20" s="328">
        <v>7</v>
      </c>
      <c r="H20" s="329">
        <v>279.70999999999998</v>
      </c>
    </row>
    <row r="21" spans="1:8" s="313" customFormat="1">
      <c r="A21" s="324"/>
      <c r="B21" s="326"/>
      <c r="C21" s="653" t="s">
        <v>277</v>
      </c>
      <c r="D21" s="653"/>
      <c r="E21" s="653"/>
      <c r="F21" s="330" t="s">
        <v>388</v>
      </c>
      <c r="G21" s="331">
        <v>7</v>
      </c>
      <c r="H21" s="332">
        <f>0+H17+H18+H19</f>
        <v>27608.15</v>
      </c>
    </row>
    <row r="22" spans="1:8" s="313" customFormat="1">
      <c r="A22" s="319"/>
      <c r="B22" s="333"/>
      <c r="C22" s="641"/>
      <c r="D22" s="641"/>
      <c r="E22" s="641"/>
      <c r="F22" s="334"/>
      <c r="G22" s="335"/>
      <c r="H22" s="336"/>
    </row>
    <row r="23" spans="1:8" s="313" customFormat="1">
      <c r="A23" s="319"/>
      <c r="B23" s="333"/>
      <c r="C23" s="333"/>
      <c r="D23" s="333"/>
      <c r="E23" s="333"/>
      <c r="F23" s="334"/>
      <c r="G23" s="335"/>
      <c r="H23" s="336"/>
    </row>
    <row r="26" spans="1:8" s="313" customFormat="1">
      <c r="A26" s="641" t="s">
        <v>222</v>
      </c>
      <c r="B26" s="641"/>
      <c r="C26" s="641"/>
      <c r="D26" s="641"/>
      <c r="E26" s="651" t="s">
        <v>223</v>
      </c>
      <c r="F26" s="651"/>
      <c r="G26" s="651"/>
      <c r="H26" s="651"/>
    </row>
    <row r="27" spans="1:8" s="313" customFormat="1">
      <c r="A27" s="318"/>
      <c r="B27" s="318"/>
      <c r="C27" s="318"/>
      <c r="D27" s="318"/>
      <c r="E27" s="650" t="s">
        <v>389</v>
      </c>
      <c r="F27" s="650"/>
      <c r="G27" s="650"/>
      <c r="H27" s="650"/>
    </row>
    <row r="30" spans="1:8" s="313" customFormat="1">
      <c r="A30" s="641" t="s">
        <v>227</v>
      </c>
      <c r="B30" s="641"/>
      <c r="C30" s="641"/>
      <c r="D30" s="641"/>
      <c r="E30" s="651" t="s">
        <v>228</v>
      </c>
      <c r="F30" s="651"/>
      <c r="G30" s="651"/>
      <c r="H30" s="651"/>
    </row>
    <row r="31" spans="1:8" s="313" customFormat="1">
      <c r="A31" s="318"/>
      <c r="B31" s="318"/>
      <c r="C31" s="318"/>
      <c r="D31" s="318"/>
      <c r="E31" s="650" t="s">
        <v>389</v>
      </c>
      <c r="F31" s="650"/>
      <c r="G31" s="650"/>
      <c r="H31" s="650"/>
    </row>
  </sheetData>
  <mergeCells count="21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5"/>
  <sheetViews>
    <sheetView workbookViewId="0">
      <selection activeCell="G15" sqref="G15:K15"/>
    </sheetView>
  </sheetViews>
  <sheetFormatPr defaultRowHeight="15"/>
  <cols>
    <col min="1" max="4" width="2" style="210" customWidth="1"/>
    <col min="5" max="5" width="2.140625" style="210" customWidth="1"/>
    <col min="6" max="6" width="3.5703125" style="204" customWidth="1"/>
    <col min="7" max="7" width="34.28515625" style="210" customWidth="1"/>
    <col min="8" max="8" width="4.7109375" style="210" customWidth="1"/>
    <col min="9" max="9" width="9" style="210" customWidth="1"/>
    <col min="10" max="10" width="11.7109375" style="210" customWidth="1"/>
    <col min="11" max="11" width="12.42578125" style="210" customWidth="1"/>
    <col min="12" max="12" width="10.140625" style="210" customWidth="1"/>
    <col min="13" max="13" width="0.140625" style="210" hidden="1" customWidth="1"/>
    <col min="14" max="14" width="6.140625" style="210" hidden="1" customWidth="1"/>
    <col min="15" max="15" width="8.85546875" style="210" hidden="1" customWidth="1"/>
    <col min="16" max="16" width="9.140625" style="210" hidden="1" customWidth="1"/>
    <col min="17" max="17" width="11.28515625" style="210" customWidth="1"/>
    <col min="18" max="18" width="34.42578125" style="210" customWidth="1"/>
    <col min="19" max="19" width="9.140625" style="210"/>
    <col min="20" max="16384" width="9.140625" style="211"/>
  </cols>
  <sheetData>
    <row r="1" spans="1:36" ht="15" customHeight="1">
      <c r="G1" s="3"/>
      <c r="H1" s="4"/>
      <c r="I1" s="5"/>
      <c r="J1" s="205" t="s">
        <v>0</v>
      </c>
      <c r="K1" s="205"/>
      <c r="L1" s="205"/>
      <c r="M1" s="134"/>
      <c r="N1" s="205"/>
      <c r="O1" s="205"/>
      <c r="P1" s="205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</row>
    <row r="2" spans="1:36" ht="14.25" customHeight="1">
      <c r="H2" s="4"/>
      <c r="I2" s="211"/>
      <c r="J2" s="205" t="s">
        <v>1</v>
      </c>
      <c r="K2" s="205"/>
      <c r="L2" s="205"/>
      <c r="M2" s="134"/>
      <c r="N2" s="205"/>
      <c r="O2" s="205"/>
      <c r="P2" s="205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</row>
    <row r="3" spans="1:36" ht="13.5" customHeight="1">
      <c r="H3" s="7"/>
      <c r="I3" s="4"/>
      <c r="J3" s="205" t="s">
        <v>2</v>
      </c>
      <c r="K3" s="205"/>
      <c r="L3" s="205"/>
      <c r="M3" s="134"/>
      <c r="N3" s="205"/>
      <c r="O3" s="205"/>
      <c r="P3" s="205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</row>
    <row r="4" spans="1:36" ht="14.25" customHeight="1">
      <c r="G4" s="8" t="s">
        <v>3</v>
      </c>
      <c r="H4" s="4"/>
      <c r="I4" s="211"/>
      <c r="J4" s="205" t="s">
        <v>4</v>
      </c>
      <c r="K4" s="205"/>
      <c r="L4" s="205"/>
      <c r="M4" s="134"/>
      <c r="N4" s="135"/>
      <c r="O4" s="135"/>
      <c r="P4" s="205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</row>
    <row r="5" spans="1:36" ht="12" customHeight="1">
      <c r="H5" s="9"/>
      <c r="I5" s="211"/>
      <c r="J5" s="205" t="s">
        <v>394</v>
      </c>
      <c r="K5" s="205"/>
      <c r="L5" s="205"/>
      <c r="M5" s="134"/>
      <c r="N5" s="205"/>
      <c r="O5" s="205"/>
      <c r="P5" s="205"/>
      <c r="Q5" s="205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</row>
    <row r="6" spans="1:36" ht="25.5" customHeight="1">
      <c r="G6" s="143" t="s">
        <v>5</v>
      </c>
      <c r="H6" s="205"/>
      <c r="I6" s="205"/>
      <c r="J6" s="10"/>
      <c r="K6" s="10"/>
      <c r="L6" s="11"/>
      <c r="M6" s="134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</row>
    <row r="7" spans="1:36" ht="18.75" customHeight="1">
      <c r="A7" s="436" t="s">
        <v>6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134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</row>
    <row r="8" spans="1:36" ht="14.25" customHeight="1">
      <c r="A8" s="206"/>
      <c r="B8" s="207"/>
      <c r="C8" s="207"/>
      <c r="D8" s="207"/>
      <c r="E8" s="207"/>
      <c r="F8" s="207"/>
      <c r="G8" s="438" t="s">
        <v>7</v>
      </c>
      <c r="H8" s="438"/>
      <c r="I8" s="438"/>
      <c r="J8" s="438"/>
      <c r="K8" s="438"/>
      <c r="L8" s="207"/>
      <c r="M8" s="134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</row>
    <row r="9" spans="1:36" ht="16.5" customHeight="1">
      <c r="A9" s="432" t="s">
        <v>395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134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</row>
    <row r="10" spans="1:36" ht="15.75" customHeight="1">
      <c r="G10" s="433" t="s">
        <v>396</v>
      </c>
      <c r="H10" s="433"/>
      <c r="I10" s="433"/>
      <c r="J10" s="433"/>
      <c r="K10" s="433"/>
      <c r="M10" s="134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</row>
    <row r="11" spans="1:36" ht="12" customHeight="1">
      <c r="G11" s="439" t="s">
        <v>8</v>
      </c>
      <c r="H11" s="439"/>
      <c r="I11" s="439"/>
      <c r="J11" s="439"/>
      <c r="K11" s="439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</row>
    <row r="12" spans="1:36" ht="3" customHeight="1"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</row>
    <row r="13" spans="1:36" ht="12" customHeight="1">
      <c r="B13" s="432" t="s">
        <v>9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</row>
    <row r="14" spans="1:36" ht="12" customHeight="1"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</row>
    <row r="15" spans="1:36" ht="12.75" customHeight="1">
      <c r="G15" s="433" t="s">
        <v>473</v>
      </c>
      <c r="H15" s="433"/>
      <c r="I15" s="433"/>
      <c r="J15" s="433"/>
      <c r="K15" s="433"/>
    </row>
    <row r="16" spans="1:36" ht="11.25" customHeight="1">
      <c r="G16" s="434" t="s">
        <v>10</v>
      </c>
      <c r="H16" s="434"/>
      <c r="I16" s="434"/>
      <c r="J16" s="434"/>
      <c r="K16" s="434"/>
    </row>
    <row r="17" spans="1:17" s="211" customFormat="1" ht="15" customHeight="1">
      <c r="A17" s="210"/>
      <c r="E17" s="435" t="s">
        <v>230</v>
      </c>
      <c r="F17" s="435"/>
      <c r="G17" s="435"/>
      <c r="H17" s="435"/>
      <c r="I17" s="435"/>
      <c r="J17" s="435"/>
      <c r="K17" s="435"/>
      <c r="M17" s="210"/>
      <c r="N17" s="210"/>
      <c r="O17" s="210"/>
      <c r="P17" s="210"/>
      <c r="Q17" s="210"/>
    </row>
    <row r="18" spans="1:17" s="211" customFormat="1" ht="12" customHeight="1">
      <c r="A18" s="457" t="s">
        <v>11</v>
      </c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136"/>
      <c r="N18" s="210"/>
      <c r="O18" s="210"/>
      <c r="P18" s="210"/>
      <c r="Q18" s="210"/>
    </row>
    <row r="19" spans="1:17" s="211" customFormat="1" ht="12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12"/>
      <c r="K19" s="13"/>
      <c r="L19" s="14" t="s">
        <v>12</v>
      </c>
      <c r="M19" s="136"/>
      <c r="N19" s="210"/>
      <c r="O19" s="210"/>
      <c r="P19" s="210"/>
      <c r="Q19" s="210"/>
    </row>
    <row r="20" spans="1:17" s="211" customFormat="1" ht="11.25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15" t="s">
        <v>13</v>
      </c>
      <c r="K20" s="7"/>
      <c r="L20" s="16">
        <v>188773688</v>
      </c>
      <c r="M20" s="136"/>
      <c r="N20" s="210"/>
      <c r="O20" s="210"/>
      <c r="P20" s="210"/>
      <c r="Q20" s="210"/>
    </row>
    <row r="21" spans="1:17" s="211" customFormat="1" ht="12" customHeight="1">
      <c r="A21" s="210"/>
      <c r="B21" s="210"/>
      <c r="C21" s="210"/>
      <c r="D21" s="210"/>
      <c r="E21" s="205"/>
      <c r="F21" s="208"/>
      <c r="G21" s="210"/>
      <c r="H21" s="210"/>
      <c r="I21" s="18"/>
      <c r="J21" s="18"/>
      <c r="K21" s="19" t="s">
        <v>14</v>
      </c>
      <c r="L21" s="16"/>
      <c r="M21" s="136"/>
      <c r="N21" s="210"/>
      <c r="O21" s="210"/>
      <c r="P21" s="210"/>
      <c r="Q21" s="210"/>
    </row>
    <row r="22" spans="1:17" s="211" customFormat="1" ht="12.75" customHeight="1">
      <c r="A22" s="210"/>
      <c r="B22" s="210"/>
      <c r="C22" s="458" t="s">
        <v>263</v>
      </c>
      <c r="D22" s="459"/>
      <c r="E22" s="459"/>
      <c r="F22" s="459"/>
      <c r="G22" s="459"/>
      <c r="H22" s="459"/>
      <c r="I22" s="459"/>
      <c r="J22" s="210"/>
      <c r="K22" s="19" t="s">
        <v>15</v>
      </c>
      <c r="L22" s="20" t="s">
        <v>16</v>
      </c>
      <c r="M22" s="136"/>
      <c r="N22" s="210"/>
      <c r="O22" s="210"/>
      <c r="P22" s="210"/>
      <c r="Q22" s="210"/>
    </row>
    <row r="23" spans="1:17" s="211" customFormat="1" ht="12" customHeight="1">
      <c r="A23" s="210"/>
      <c r="B23" s="210"/>
      <c r="C23" s="210"/>
      <c r="D23" s="210"/>
      <c r="E23" s="210"/>
      <c r="F23" s="210"/>
      <c r="G23" s="208" t="s">
        <v>292</v>
      </c>
      <c r="H23" s="21"/>
      <c r="I23" s="210"/>
      <c r="J23" s="212" t="s">
        <v>18</v>
      </c>
      <c r="K23" s="22" t="s">
        <v>19</v>
      </c>
      <c r="L23" s="16"/>
      <c r="M23" s="136"/>
      <c r="N23" s="210"/>
      <c r="O23" s="210"/>
      <c r="P23" s="210"/>
      <c r="Q23" s="210"/>
    </row>
    <row r="24" spans="1:17" s="211" customFormat="1" ht="12.75" customHeight="1">
      <c r="A24" s="210"/>
      <c r="B24" s="210"/>
      <c r="C24" s="210"/>
      <c r="D24" s="210"/>
      <c r="E24" s="210"/>
      <c r="F24" s="210"/>
      <c r="G24" s="23" t="s">
        <v>20</v>
      </c>
      <c r="H24" s="24" t="s">
        <v>261</v>
      </c>
      <c r="I24" s="25"/>
      <c r="J24" s="26"/>
      <c r="K24" s="16"/>
      <c r="L24" s="16"/>
      <c r="M24" s="136"/>
      <c r="N24" s="210"/>
      <c r="O24" s="210"/>
      <c r="P24" s="210"/>
      <c r="Q24" s="210"/>
    </row>
    <row r="25" spans="1:17" s="211" customFormat="1" ht="13.5" customHeight="1">
      <c r="A25" s="210"/>
      <c r="B25" s="210"/>
      <c r="C25" s="210"/>
      <c r="D25" s="210"/>
      <c r="E25" s="210"/>
      <c r="F25" s="210"/>
      <c r="G25" s="463" t="s">
        <v>21</v>
      </c>
      <c r="H25" s="463"/>
      <c r="I25" s="144" t="s">
        <v>264</v>
      </c>
      <c r="J25" s="145" t="s">
        <v>265</v>
      </c>
      <c r="K25" s="146" t="s">
        <v>266</v>
      </c>
      <c r="L25" s="146" t="s">
        <v>264</v>
      </c>
      <c r="M25" s="136"/>
      <c r="N25" s="210"/>
      <c r="O25" s="210"/>
      <c r="P25" s="210"/>
      <c r="Q25" s="210"/>
    </row>
    <row r="26" spans="1:17" s="211" customFormat="1" ht="14.25" customHeight="1">
      <c r="A26" s="27"/>
      <c r="B26" s="27"/>
      <c r="C26" s="27"/>
      <c r="D26" s="27"/>
      <c r="E26" s="27"/>
      <c r="F26" s="28"/>
      <c r="G26" s="29" t="s">
        <v>293</v>
      </c>
      <c r="H26" s="210"/>
      <c r="I26" s="29"/>
      <c r="J26" s="29"/>
      <c r="K26" s="30"/>
      <c r="L26" s="31" t="s">
        <v>469</v>
      </c>
      <c r="M26" s="137"/>
      <c r="N26" s="210"/>
      <c r="O26" s="210"/>
      <c r="P26" s="210"/>
      <c r="Q26" s="210"/>
    </row>
    <row r="27" spans="1:17" s="211" customFormat="1" ht="24" customHeight="1">
      <c r="A27" s="443" t="s">
        <v>22</v>
      </c>
      <c r="B27" s="444"/>
      <c r="C27" s="444"/>
      <c r="D27" s="444"/>
      <c r="E27" s="444"/>
      <c r="F27" s="444"/>
      <c r="G27" s="447" t="s">
        <v>23</v>
      </c>
      <c r="H27" s="449" t="s">
        <v>24</v>
      </c>
      <c r="I27" s="451" t="s">
        <v>25</v>
      </c>
      <c r="J27" s="452"/>
      <c r="K27" s="453" t="s">
        <v>26</v>
      </c>
      <c r="L27" s="455" t="s">
        <v>27</v>
      </c>
      <c r="M27" s="137"/>
      <c r="N27" s="210"/>
      <c r="O27" s="210"/>
      <c r="P27" s="210"/>
      <c r="Q27" s="210"/>
    </row>
    <row r="28" spans="1:17" s="211" customFormat="1" ht="46.5" customHeight="1">
      <c r="A28" s="445"/>
      <c r="B28" s="446"/>
      <c r="C28" s="446"/>
      <c r="D28" s="446"/>
      <c r="E28" s="446"/>
      <c r="F28" s="446"/>
      <c r="G28" s="448"/>
      <c r="H28" s="450"/>
      <c r="I28" s="32" t="s">
        <v>28</v>
      </c>
      <c r="J28" s="33" t="s">
        <v>29</v>
      </c>
      <c r="K28" s="454"/>
      <c r="L28" s="456"/>
      <c r="M28" s="210"/>
      <c r="N28" s="210"/>
      <c r="O28" s="210"/>
      <c r="P28" s="210"/>
      <c r="Q28" s="210"/>
    </row>
    <row r="29" spans="1:17" s="211" customFormat="1" ht="11.25" customHeight="1">
      <c r="A29" s="460" t="s">
        <v>30</v>
      </c>
      <c r="B29" s="461"/>
      <c r="C29" s="461"/>
      <c r="D29" s="461"/>
      <c r="E29" s="461"/>
      <c r="F29" s="462"/>
      <c r="G29" s="34">
        <v>2</v>
      </c>
      <c r="H29" s="35">
        <v>3</v>
      </c>
      <c r="I29" s="36" t="s">
        <v>31</v>
      </c>
      <c r="J29" s="37" t="s">
        <v>32</v>
      </c>
      <c r="K29" s="38">
        <v>6</v>
      </c>
      <c r="L29" s="38">
        <v>7</v>
      </c>
      <c r="M29" s="210"/>
      <c r="N29" s="210"/>
      <c r="O29" s="210"/>
      <c r="P29" s="210"/>
      <c r="Q29" s="210"/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33</v>
      </c>
      <c r="H30" s="43">
        <v>1</v>
      </c>
      <c r="I30" s="44">
        <f>SUM(I31+I42+I61+I82+I89+I109+I131+I150+I160)</f>
        <v>257300</v>
      </c>
      <c r="J30" s="44">
        <f>SUM(J31+J42+J61+J82+J89+J109+J131+J150+J160)</f>
        <v>67100</v>
      </c>
      <c r="K30" s="45">
        <f>SUM(K31+K42+K61+K82+K89+K109+K131+K150+K160)</f>
        <v>60605.18</v>
      </c>
      <c r="L30" s="44">
        <f>SUM(L31+L42+L61+L82+L89+L109+L131+L150+L160)</f>
        <v>60605.18</v>
      </c>
    </row>
    <row r="31" spans="1:17" s="211" customFormat="1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34</v>
      </c>
      <c r="H31" s="43">
        <v>2</v>
      </c>
      <c r="I31" s="44">
        <f>SUM(I32+I38)</f>
        <v>209700</v>
      </c>
      <c r="J31" s="44">
        <f>SUM(J32+J38)</f>
        <v>54200</v>
      </c>
      <c r="K31" s="52">
        <f>SUM(K32+K38)</f>
        <v>54200</v>
      </c>
      <c r="L31" s="53">
        <f>SUM(L32+L38)</f>
        <v>54200</v>
      </c>
      <c r="M31" s="210"/>
      <c r="N31" s="210"/>
      <c r="O31" s="210"/>
      <c r="P31" s="210"/>
      <c r="Q31" s="210"/>
    </row>
    <row r="32" spans="1:17" s="211" customFormat="1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35</v>
      </c>
      <c r="H32" s="43">
        <v>3</v>
      </c>
      <c r="I32" s="44">
        <f>SUM(I33)</f>
        <v>206300</v>
      </c>
      <c r="J32" s="44">
        <f>SUM(J33)</f>
        <v>53000</v>
      </c>
      <c r="K32" s="45">
        <f>SUM(K33)</f>
        <v>53000</v>
      </c>
      <c r="L32" s="44">
        <f>SUM(L33)</f>
        <v>53000</v>
      </c>
      <c r="M32" s="210"/>
      <c r="N32" s="210"/>
      <c r="O32" s="210"/>
      <c r="P32" s="210"/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35</v>
      </c>
      <c r="H33" s="43">
        <v>4</v>
      </c>
      <c r="I33" s="44">
        <f>SUM(I34+I36)</f>
        <v>206300</v>
      </c>
      <c r="J33" s="44">
        <f t="shared" ref="J33:L34" si="0">SUM(J34)</f>
        <v>53000</v>
      </c>
      <c r="K33" s="44">
        <f t="shared" si="0"/>
        <v>53000</v>
      </c>
      <c r="L33" s="44">
        <f t="shared" si="0"/>
        <v>53000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36</v>
      </c>
      <c r="H34" s="43">
        <v>5</v>
      </c>
      <c r="I34" s="45">
        <f>SUM(I35)</f>
        <v>206300</v>
      </c>
      <c r="J34" s="45">
        <f t="shared" si="0"/>
        <v>53000</v>
      </c>
      <c r="K34" s="45">
        <f t="shared" si="0"/>
        <v>53000</v>
      </c>
      <c r="L34" s="45">
        <f t="shared" si="0"/>
        <v>53000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36</v>
      </c>
      <c r="H35" s="43">
        <v>6</v>
      </c>
      <c r="I35" s="59">
        <v>206300</v>
      </c>
      <c r="J35" s="60">
        <v>53000</v>
      </c>
      <c r="K35" s="60">
        <v>53000</v>
      </c>
      <c r="L35" s="60">
        <v>53000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37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37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38</v>
      </c>
      <c r="H38" s="43">
        <v>9</v>
      </c>
      <c r="I38" s="45">
        <f t="shared" ref="I38:L40" si="1">I39</f>
        <v>3400</v>
      </c>
      <c r="J38" s="44">
        <f t="shared" si="1"/>
        <v>1200</v>
      </c>
      <c r="K38" s="45">
        <f t="shared" si="1"/>
        <v>1200</v>
      </c>
      <c r="L38" s="44">
        <f t="shared" si="1"/>
        <v>1200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38</v>
      </c>
      <c r="H39" s="43">
        <v>10</v>
      </c>
      <c r="I39" s="45">
        <f t="shared" si="1"/>
        <v>3400</v>
      </c>
      <c r="J39" s="44">
        <f t="shared" si="1"/>
        <v>1200</v>
      </c>
      <c r="K39" s="44">
        <f t="shared" si="1"/>
        <v>1200</v>
      </c>
      <c r="L39" s="44">
        <f t="shared" si="1"/>
        <v>1200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38</v>
      </c>
      <c r="H40" s="43">
        <v>11</v>
      </c>
      <c r="I40" s="44">
        <f t="shared" si="1"/>
        <v>3400</v>
      </c>
      <c r="J40" s="44">
        <f t="shared" si="1"/>
        <v>1200</v>
      </c>
      <c r="K40" s="44">
        <f t="shared" si="1"/>
        <v>1200</v>
      </c>
      <c r="L40" s="44">
        <f t="shared" si="1"/>
        <v>1200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38</v>
      </c>
      <c r="H41" s="43">
        <v>12</v>
      </c>
      <c r="I41" s="61">
        <v>3400</v>
      </c>
      <c r="J41" s="60">
        <v>1200</v>
      </c>
      <c r="K41" s="60">
        <v>1200</v>
      </c>
      <c r="L41" s="60">
        <v>1200</v>
      </c>
      <c r="Q41" s="138"/>
      <c r="R41" s="138"/>
    </row>
    <row r="42" spans="1:19" ht="15.75" customHeight="1">
      <c r="A42" s="62">
        <v>2</v>
      </c>
      <c r="B42" s="63">
        <v>2</v>
      </c>
      <c r="C42" s="47"/>
      <c r="D42" s="48"/>
      <c r="E42" s="49"/>
      <c r="F42" s="50"/>
      <c r="G42" s="51" t="s">
        <v>39</v>
      </c>
      <c r="H42" s="43">
        <v>13</v>
      </c>
      <c r="I42" s="64">
        <f t="shared" ref="I42:L44" si="2">I43</f>
        <v>47000</v>
      </c>
      <c r="J42" s="65">
        <f t="shared" si="2"/>
        <v>12700</v>
      </c>
      <c r="K42" s="64">
        <f t="shared" si="2"/>
        <v>6366.2800000000007</v>
      </c>
      <c r="L42" s="64">
        <f t="shared" si="2"/>
        <v>6366.2800000000007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39</v>
      </c>
      <c r="H43" s="43">
        <v>14</v>
      </c>
      <c r="I43" s="44">
        <f t="shared" si="2"/>
        <v>47000</v>
      </c>
      <c r="J43" s="45">
        <f t="shared" si="2"/>
        <v>12700</v>
      </c>
      <c r="K43" s="44">
        <f t="shared" si="2"/>
        <v>6366.2800000000007</v>
      </c>
      <c r="L43" s="45">
        <f t="shared" si="2"/>
        <v>6366.2800000000007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39</v>
      </c>
      <c r="H44" s="43">
        <v>15</v>
      </c>
      <c r="I44" s="44">
        <f t="shared" si="2"/>
        <v>47000</v>
      </c>
      <c r="J44" s="45">
        <f t="shared" si="2"/>
        <v>12700</v>
      </c>
      <c r="K44" s="53">
        <f t="shared" si="2"/>
        <v>6366.2800000000007</v>
      </c>
      <c r="L44" s="53">
        <f t="shared" si="2"/>
        <v>6366.2800000000007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39</v>
      </c>
      <c r="H45" s="43">
        <v>16</v>
      </c>
      <c r="I45" s="71">
        <f>SUM(I46:I60)</f>
        <v>47000</v>
      </c>
      <c r="J45" s="71">
        <f>SUM(J46:J60)</f>
        <v>12700</v>
      </c>
      <c r="K45" s="72">
        <f>SUM(K46:K60)</f>
        <v>6366.2800000000007</v>
      </c>
      <c r="L45" s="72">
        <f>SUM(L46:L60)</f>
        <v>6366.2800000000007</v>
      </c>
      <c r="Q45" s="138"/>
      <c r="R45" s="138"/>
    </row>
    <row r="46" spans="1:19" ht="15.7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40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41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1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147" t="s">
        <v>42</v>
      </c>
      <c r="H48" s="43">
        <v>19</v>
      </c>
      <c r="I48" s="60">
        <v>1900</v>
      </c>
      <c r="J48" s="60">
        <v>500</v>
      </c>
      <c r="K48" s="60">
        <v>195.52</v>
      </c>
      <c r="L48" s="60">
        <v>195.52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43</v>
      </c>
      <c r="H49" s="43">
        <v>20</v>
      </c>
      <c r="I49" s="60">
        <v>4000</v>
      </c>
      <c r="J49" s="60">
        <v>1000</v>
      </c>
      <c r="K49" s="60">
        <v>107.54</v>
      </c>
      <c r="L49" s="60">
        <v>107.54</v>
      </c>
      <c r="Q49" s="138"/>
      <c r="R49" s="138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44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45</v>
      </c>
      <c r="H51" s="43">
        <v>22</v>
      </c>
      <c r="I51" s="61">
        <v>2000</v>
      </c>
      <c r="J51" s="60">
        <v>800</v>
      </c>
      <c r="K51" s="60">
        <v>753.48</v>
      </c>
      <c r="L51" s="60">
        <v>753.48</v>
      </c>
      <c r="Q51" s="138"/>
      <c r="R51" s="138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46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47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48</v>
      </c>
      <c r="H54" s="43">
        <v>25</v>
      </c>
      <c r="I54" s="61">
        <v>2200</v>
      </c>
      <c r="J54" s="60">
        <v>500</v>
      </c>
      <c r="K54" s="60">
        <v>99.68</v>
      </c>
      <c r="L54" s="60">
        <v>99.68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49</v>
      </c>
      <c r="H55" s="43">
        <v>26</v>
      </c>
      <c r="I55" s="61">
        <v>1500</v>
      </c>
      <c r="J55" s="60">
        <v>400</v>
      </c>
      <c r="K55" s="60">
        <v>0</v>
      </c>
      <c r="L55" s="60">
        <v>0</v>
      </c>
      <c r="Q55" s="138"/>
      <c r="R55" s="138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50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51</v>
      </c>
      <c r="H57" s="43">
        <v>28</v>
      </c>
      <c r="I57" s="61">
        <v>14100</v>
      </c>
      <c r="J57" s="60">
        <v>5000</v>
      </c>
      <c r="K57" s="60">
        <v>2819.53</v>
      </c>
      <c r="L57" s="60">
        <v>2819.53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52</v>
      </c>
      <c r="H58" s="43">
        <v>29</v>
      </c>
      <c r="I58" s="61">
        <v>2200</v>
      </c>
      <c r="J58" s="60">
        <v>500</v>
      </c>
      <c r="K58" s="60">
        <v>398.18</v>
      </c>
      <c r="L58" s="60">
        <v>398.18</v>
      </c>
      <c r="Q58" s="138"/>
      <c r="R58" s="138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53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54</v>
      </c>
      <c r="H60" s="43">
        <v>31</v>
      </c>
      <c r="I60" s="61">
        <v>19100</v>
      </c>
      <c r="J60" s="60">
        <v>4000</v>
      </c>
      <c r="K60" s="60">
        <v>1992.35</v>
      </c>
      <c r="L60" s="60">
        <v>1992.35</v>
      </c>
      <c r="Q60" s="138"/>
      <c r="R60" s="138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55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56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57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57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58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s="211" customFormat="1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59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M66" s="210"/>
      <c r="N66" s="210"/>
      <c r="O66" s="210"/>
      <c r="P66" s="210"/>
      <c r="Q66" s="138"/>
      <c r="R66" s="138"/>
    </row>
    <row r="67" spans="1:18" s="211" customFormat="1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60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M67" s="210"/>
      <c r="N67" s="210"/>
      <c r="O67" s="210"/>
      <c r="P67" s="210"/>
      <c r="Q67" s="138"/>
      <c r="R67" s="138"/>
    </row>
    <row r="68" spans="1:18" s="211" customFormat="1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61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M68" s="210"/>
      <c r="N68" s="210"/>
      <c r="O68" s="210"/>
      <c r="P68" s="210"/>
      <c r="Q68" s="138"/>
      <c r="R68" s="138"/>
    </row>
    <row r="69" spans="1:18" s="211" customFormat="1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61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M69" s="210"/>
      <c r="N69" s="210"/>
      <c r="O69" s="210"/>
      <c r="P69" s="210"/>
      <c r="Q69" s="138"/>
      <c r="R69" s="138"/>
    </row>
    <row r="70" spans="1:18" s="139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58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s="211" customFormat="1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59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M71" s="210"/>
      <c r="N71" s="210"/>
      <c r="O71" s="210"/>
      <c r="P71" s="210"/>
      <c r="Q71" s="138"/>
      <c r="R71" s="138"/>
    </row>
    <row r="72" spans="1:18" s="211" customFormat="1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60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M72" s="210"/>
      <c r="N72" s="210"/>
      <c r="O72" s="210"/>
      <c r="P72" s="210"/>
      <c r="Q72" s="138"/>
      <c r="R72" s="138"/>
    </row>
    <row r="73" spans="1:18" s="211" customFormat="1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62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M73" s="210"/>
      <c r="N73" s="210"/>
      <c r="O73" s="210"/>
      <c r="P73" s="210"/>
      <c r="Q73" s="138"/>
      <c r="R73" s="138"/>
    </row>
    <row r="74" spans="1:18" s="211" customFormat="1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63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M74" s="210"/>
      <c r="N74" s="210"/>
      <c r="O74" s="210"/>
      <c r="P74" s="210"/>
      <c r="Q74" s="138"/>
      <c r="R74" s="138"/>
    </row>
    <row r="75" spans="1:18" s="211" customFormat="1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64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M75" s="210"/>
      <c r="N75" s="210"/>
      <c r="O75" s="210"/>
      <c r="P75" s="210"/>
      <c r="Q75" s="138"/>
      <c r="R75" s="138"/>
    </row>
    <row r="76" spans="1:18" s="211" customFormat="1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65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M76" s="210"/>
      <c r="N76" s="210"/>
      <c r="O76" s="210"/>
      <c r="P76" s="210"/>
      <c r="Q76" s="138"/>
      <c r="R76" s="138"/>
    </row>
    <row r="77" spans="1:18" s="211" customFormat="1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66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M77" s="210"/>
      <c r="N77" s="210"/>
      <c r="O77" s="210"/>
      <c r="P77" s="210"/>
      <c r="Q77" s="138"/>
      <c r="R77" s="138"/>
    </row>
    <row r="78" spans="1:18" s="211" customFormat="1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67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  <c r="M78" s="210"/>
      <c r="N78" s="210"/>
      <c r="O78" s="210"/>
      <c r="P78" s="210"/>
      <c r="Q78" s="210"/>
      <c r="R78" s="210"/>
    </row>
    <row r="79" spans="1:18" s="211" customFormat="1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67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  <c r="M79" s="210"/>
      <c r="N79" s="210"/>
      <c r="O79" s="210"/>
      <c r="P79" s="210"/>
      <c r="Q79" s="210"/>
      <c r="R79" s="210"/>
    </row>
    <row r="80" spans="1:18" s="211" customFormat="1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67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  <c r="M80" s="210"/>
      <c r="N80" s="210"/>
      <c r="O80" s="210"/>
      <c r="P80" s="210"/>
      <c r="Q80" s="210"/>
      <c r="R80" s="210"/>
    </row>
    <row r="81" spans="1:12" s="211" customFormat="1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67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s="211" customFormat="1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68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s="211" customFormat="1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69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s="211" customFormat="1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69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s="211" customFormat="1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69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s="211" customFormat="1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70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s="211" customFormat="1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71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s="211" customFormat="1" hidden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72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s="211" customFormat="1" hidden="1">
      <c r="A89" s="39">
        <v>2</v>
      </c>
      <c r="B89" s="40">
        <v>5</v>
      </c>
      <c r="C89" s="39"/>
      <c r="D89" s="40"/>
      <c r="E89" s="40"/>
      <c r="F89" s="89"/>
      <c r="G89" s="41" t="s">
        <v>73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s="211" customFormat="1" hidden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74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s="211" customFormat="1" hidden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74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s="211" customFormat="1" hidden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74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s="211" customFormat="1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75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s="211" customFormat="1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76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s="211" customFormat="1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77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s="211" customFormat="1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77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s="211" customFormat="1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77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s="211" customFormat="1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78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s="211" customFormat="1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79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s="211" customFormat="1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80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s="211" customFormat="1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81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s="211" customFormat="1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81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s="211" customFormat="1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81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s="211" customFormat="1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82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s="211" customFormat="1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83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s="211" customFormat="1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83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s="211" customFormat="1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83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s="211" customFormat="1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84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s="211" customFormat="1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85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s="211" customFormat="1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86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s="211" customFormat="1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86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s="211" customFormat="1" hidden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86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s="211" customFormat="1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87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s="211" customFormat="1" hidden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88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s="211" customFormat="1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89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s="211" customFormat="1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89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s="211" customFormat="1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89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s="211" customFormat="1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89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s="211" customFormat="1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90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s="211" customFormat="1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90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s="211" customFormat="1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90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s="211" customFormat="1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90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s="211" customFormat="1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91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s="211" customFormat="1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91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s="211" customFormat="1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91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s="211" customFormat="1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91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s="211" customFormat="1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92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s="211" customFormat="1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93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s="211" customFormat="1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92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s="211" customFormat="1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94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s="211" customFormat="1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95</v>
      </c>
      <c r="H131" s="43">
        <v>102</v>
      </c>
      <c r="I131" s="45">
        <f>SUM(I132+I137+I145)</f>
        <v>600</v>
      </c>
      <c r="J131" s="84">
        <f>SUM(J132+J137+J145)</f>
        <v>200</v>
      </c>
      <c r="K131" s="45">
        <f>SUM(K132+K137+K145)</f>
        <v>38.9</v>
      </c>
      <c r="L131" s="44">
        <f>SUM(L132+L137+L145)</f>
        <v>38.9</v>
      </c>
    </row>
    <row r="132" spans="1:12" s="211" customFormat="1" hidden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96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s="211" customFormat="1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96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s="211" customFormat="1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96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s="211" customFormat="1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97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s="211" customFormat="1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98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s="211" customFormat="1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99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s="211" customFormat="1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100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s="211" customFormat="1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100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s="211" customFormat="1" ht="12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101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s="211" customFormat="1" ht="15" hidden="1" customHeight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102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s="211" customFormat="1" ht="15" hidden="1" customHeight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103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s="211" customFormat="1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103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s="211" customFormat="1" ht="15" hidden="1" customHeight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103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s="211" customFormat="1" hidden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104</v>
      </c>
      <c r="H145" s="43">
        <v>116</v>
      </c>
      <c r="I145" s="45">
        <f t="shared" ref="I145:L146" si="15">I146</f>
        <v>600</v>
      </c>
      <c r="J145" s="84">
        <f t="shared" si="15"/>
        <v>200</v>
      </c>
      <c r="K145" s="45">
        <f t="shared" si="15"/>
        <v>38.9</v>
      </c>
      <c r="L145" s="44">
        <f t="shared" si="15"/>
        <v>38.9</v>
      </c>
    </row>
    <row r="146" spans="1:12" s="211" customFormat="1" hidden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104</v>
      </c>
      <c r="H146" s="43">
        <v>117</v>
      </c>
      <c r="I146" s="72">
        <f t="shared" si="15"/>
        <v>600</v>
      </c>
      <c r="J146" s="97">
        <f t="shared" si="15"/>
        <v>200</v>
      </c>
      <c r="K146" s="72">
        <f t="shared" si="15"/>
        <v>38.9</v>
      </c>
      <c r="L146" s="71">
        <f t="shared" si="15"/>
        <v>38.9</v>
      </c>
    </row>
    <row r="147" spans="1:12" s="211" customFormat="1" hidden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104</v>
      </c>
      <c r="H147" s="43">
        <v>118</v>
      </c>
      <c r="I147" s="45">
        <f>SUM(I148:I149)</f>
        <v>600</v>
      </c>
      <c r="J147" s="84">
        <f>SUM(J148:J149)</f>
        <v>200</v>
      </c>
      <c r="K147" s="45">
        <f>SUM(K148:K149)</f>
        <v>38.9</v>
      </c>
      <c r="L147" s="44">
        <f>SUM(L148:L149)</f>
        <v>38.9</v>
      </c>
    </row>
    <row r="148" spans="1:12" s="211" customFormat="1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105</v>
      </c>
      <c r="H148" s="43">
        <v>119</v>
      </c>
      <c r="I148" s="98">
        <v>600</v>
      </c>
      <c r="J148" s="98">
        <v>200</v>
      </c>
      <c r="K148" s="98">
        <v>38.9</v>
      </c>
      <c r="L148" s="98">
        <v>38.9</v>
      </c>
    </row>
    <row r="149" spans="1:12" s="211" customFormat="1" ht="16.5" hidden="1" customHeight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106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s="211" customFormat="1" ht="15" hidden="1" customHeight="1">
      <c r="A150" s="87">
        <v>2</v>
      </c>
      <c r="B150" s="87">
        <v>8</v>
      </c>
      <c r="C150" s="39"/>
      <c r="D150" s="63"/>
      <c r="E150" s="46"/>
      <c r="F150" s="100"/>
      <c r="G150" s="51" t="s">
        <v>107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s="211" customFormat="1" ht="14.25" hidden="1" customHeight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107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s="211" customFormat="1" ht="13.5" hidden="1" customHeight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108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s="211" customFormat="1" ht="13.5" hidden="1" customHeight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108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s="211" customFormat="1" ht="13.5" hidden="1" customHeight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109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s="211" customFormat="1" ht="15.75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110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s="211" customFormat="1" hidden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111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s="211" customFormat="1" ht="15" hidden="1" customHeight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112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s="211" customFormat="1" hidden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112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s="211" customFormat="1" hidden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112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s="211" customFormat="1" ht="39.75" hidden="1" customHeight="1">
      <c r="A160" s="87">
        <v>2</v>
      </c>
      <c r="B160" s="39">
        <v>9</v>
      </c>
      <c r="C160" s="41"/>
      <c r="D160" s="39"/>
      <c r="E160" s="40"/>
      <c r="F160" s="42"/>
      <c r="G160" s="41" t="s">
        <v>113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114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s="211" customFormat="1" ht="42.75" hidden="1" customHeight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115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s="211" customFormat="1" ht="38.25" hidden="1" customHeight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115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s="211" customFormat="1" ht="38.25" hidden="1" customHeight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115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s="211" customFormat="1" ht="41.25" hidden="1" customHeight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116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s="211" customFormat="1" ht="44.25" hidden="1" customHeight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117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s="211" customFormat="1" ht="40.5" hidden="1" customHeight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118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s="211" customFormat="1" ht="53.25" hidden="1" customHeight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119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s="211" customFormat="1" ht="51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120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s="211" customFormat="1" ht="54.75" hidden="1" customHeight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121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s="211" customFormat="1" ht="39" hidden="1" customHeight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122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s="211" customFormat="1" ht="43.5" hidden="1" customHeight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123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s="211" customFormat="1" ht="54.75" hidden="1" customHeight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124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s="211" customFormat="1" ht="54" hidden="1" customHeight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125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s="211" customFormat="1" ht="54" hidden="1" customHeight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126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s="211" customFormat="1" ht="76.5" hidden="1" customHeight="1">
      <c r="A176" s="39">
        <v>3</v>
      </c>
      <c r="B176" s="41"/>
      <c r="C176" s="39"/>
      <c r="D176" s="40"/>
      <c r="E176" s="40"/>
      <c r="F176" s="42"/>
      <c r="G176" s="92" t="s">
        <v>127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s="211" customFormat="1" ht="34.5" hidden="1" customHeight="1">
      <c r="A177" s="87">
        <v>3</v>
      </c>
      <c r="B177" s="39">
        <v>1</v>
      </c>
      <c r="C177" s="63"/>
      <c r="D177" s="46"/>
      <c r="E177" s="46"/>
      <c r="F177" s="100"/>
      <c r="G177" s="83" t="s">
        <v>128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s="211" customFormat="1" ht="30.75" hidden="1" customHeight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129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s="211" customFormat="1" ht="12.75" hidden="1" customHeight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130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s="211" customFormat="1" ht="13.5" hidden="1" customHeight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131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s="211" customFormat="1" ht="13.5" hidden="1" customHeight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131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s="211" customFormat="1" ht="14.25" hidden="1" customHeight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132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s="211" customFormat="1" ht="13.5" hidden="1" customHeight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132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s="211" customFormat="1" ht="14.25" hidden="1" customHeight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133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s="211" customFormat="1" ht="14.25" hidden="1" customHeight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134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s="211" customFormat="1" ht="26.25" hidden="1" customHeight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135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s="211" customFormat="1" ht="14.25" hidden="1" customHeight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136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s="211" customFormat="1" ht="14.25" hidden="1" customHeight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136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s="211" customFormat="1" ht="13.5" hidden="1" customHeight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137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s="211" customFormat="1" ht="15.75" hidden="1" customHeight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138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s="211" customFormat="1" ht="15.75" hidden="1" customHeight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139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s="211" customFormat="1" ht="18" hidden="1" customHeight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140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s="211" customFormat="1" ht="13.5" hidden="1" customHeight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140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s="211" customFormat="1" ht="17.25" hidden="1" customHeight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141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s="211" customFormat="1" ht="25.5" hidden="1" customHeight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142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s="211" customFormat="1" ht="14.25" hidden="1" customHeight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143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s="211" customFormat="1" ht="25.5" hidden="1" customHeight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144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s="211" customFormat="1" ht="26.25" hidden="1" customHeight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144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s="211" customFormat="1" ht="27" hidden="1" customHeight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144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s="211" customFormat="1" ht="26.25" hidden="1" customHeight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145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s="211" customFormat="1" ht="25.5" hidden="1" customHeight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145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s="211" customFormat="1" ht="26.25" hidden="1" customHeight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145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s="211" customFormat="1" ht="41.25" hidden="1" customHeight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146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s="211" customFormat="1" ht="14.25" hidden="1" customHeight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147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s="211" customFormat="1" ht="18.75" hidden="1" customHeight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148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s="211" customFormat="1" ht="17.25" hidden="1" customHeight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149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s="211" customFormat="1" ht="15" hidden="1" customHeight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150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s="211" customFormat="1" ht="27.75" hidden="1" customHeight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151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s="211" customFormat="1" ht="30.75" hidden="1" customHeight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151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  <c r="M209" s="210"/>
      <c r="N209" s="210"/>
      <c r="O209" s="210"/>
      <c r="P209" s="210"/>
    </row>
    <row r="210" spans="1:16" s="211" customFormat="1" ht="27.75" hidden="1" customHeight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151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  <c r="M210" s="210"/>
      <c r="N210" s="210"/>
      <c r="O210" s="210"/>
      <c r="P210" s="210"/>
    </row>
    <row r="211" spans="1:16" s="211" customFormat="1" ht="15" hidden="1" customHeight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152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  <c r="M211" s="210"/>
      <c r="N211" s="210"/>
      <c r="O211" s="210"/>
      <c r="P211" s="210"/>
    </row>
    <row r="212" spans="1:16" s="211" customFormat="1" ht="15.75" hidden="1" customHeight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152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s="211" customFormat="1" ht="15" hidden="1" customHeight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153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  <c r="M213" s="210"/>
      <c r="N213" s="210"/>
      <c r="O213" s="210"/>
      <c r="P213" s="210"/>
    </row>
    <row r="214" spans="1:16" s="211" customFormat="1" ht="26.25" hidden="1" customHeight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154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  <c r="M214" s="210"/>
      <c r="N214" s="210"/>
      <c r="O214" s="210"/>
      <c r="P214" s="210"/>
    </row>
    <row r="215" spans="1:16" s="211" customFormat="1" ht="16.5" hidden="1" customHeight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155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  <c r="M215" s="210"/>
      <c r="N215" s="210"/>
      <c r="O215" s="210"/>
      <c r="P215" s="210"/>
    </row>
    <row r="216" spans="1:16" s="211" customFormat="1" ht="27.75" hidden="1" customHeight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156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  <c r="M216" s="210"/>
      <c r="N216" s="210"/>
      <c r="O216" s="210"/>
      <c r="P216" s="210"/>
    </row>
    <row r="217" spans="1:16" s="211" customFormat="1" ht="15.75" hidden="1" customHeight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157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  <c r="M217" s="210"/>
      <c r="N217" s="210"/>
      <c r="O217" s="210"/>
      <c r="P217" s="210"/>
    </row>
    <row r="218" spans="1:16" s="211" customFormat="1" ht="13.5" hidden="1" customHeight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152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  <c r="M218" s="210"/>
      <c r="N218" s="210"/>
      <c r="O218" s="210"/>
      <c r="P218" s="210"/>
    </row>
    <row r="219" spans="1:16" s="211" customFormat="1" ht="27" hidden="1" customHeight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158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  <c r="M219" s="210"/>
      <c r="N219" s="210"/>
      <c r="O219" s="210"/>
      <c r="P219" s="210"/>
    </row>
    <row r="220" spans="1:16" s="211" customFormat="1" ht="27" hidden="1" customHeight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158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  <c r="M220" s="210"/>
      <c r="N220" s="210"/>
      <c r="O220" s="210"/>
      <c r="P220" s="210"/>
    </row>
    <row r="221" spans="1:16" s="211" customFormat="1" ht="27.75" hidden="1" customHeight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159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  <c r="M221" s="210"/>
      <c r="N221" s="210"/>
      <c r="O221" s="210"/>
      <c r="P221" s="210"/>
    </row>
    <row r="222" spans="1:16" s="211" customFormat="1" ht="27" hidden="1" customHeight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159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  <c r="M222" s="210"/>
      <c r="N222" s="210"/>
      <c r="O222" s="210"/>
      <c r="P222" s="210"/>
    </row>
    <row r="223" spans="1:16" s="211" customFormat="1" ht="26.25" hidden="1" customHeight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160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  <c r="M223" s="210"/>
      <c r="N223" s="210"/>
      <c r="O223" s="210"/>
      <c r="P223" s="210"/>
    </row>
    <row r="224" spans="1:16" s="211" customFormat="1" ht="30" hidden="1" customHeight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160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  <c r="M224" s="210"/>
      <c r="N224" s="210"/>
      <c r="O224" s="210"/>
      <c r="P224" s="210"/>
    </row>
    <row r="225" spans="1:12" s="211" customFormat="1" ht="27" hidden="1" customHeight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160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s="211" customFormat="1" ht="21" hidden="1" customHeight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161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s="211" customFormat="1" ht="25.5" hidden="1" customHeight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162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s="211" customFormat="1" ht="28.5" hidden="1" customHeight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163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210" customFormat="1" ht="41.25" hidden="1" customHeight="1">
      <c r="A229" s="39">
        <v>3</v>
      </c>
      <c r="B229" s="40">
        <v>2</v>
      </c>
      <c r="C229" s="40"/>
      <c r="D229" s="40"/>
      <c r="E229" s="40"/>
      <c r="F229" s="42"/>
      <c r="G229" s="41" t="s">
        <v>164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s="211" customFormat="1" ht="26.25" hidden="1" customHeight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165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s="211" customFormat="1" ht="15.75" hidden="1" customHeight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166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s="211" customFormat="1" ht="12" hidden="1" customHeight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167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s="211" customFormat="1" ht="14.25" hidden="1" customHeight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167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s="211" customFormat="1" ht="14.25" hidden="1" customHeight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168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s="211" customFormat="1" ht="14.25" hidden="1" customHeight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169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s="211" customFormat="1" ht="14.25" hidden="1" customHeight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170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s="211" customFormat="1" ht="14.25" hidden="1" customHeight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171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s="211" customFormat="1" ht="14.25" hidden="1" customHeight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172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s="211" customFormat="1" ht="14.25" hidden="1" customHeight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173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s="211" customFormat="1" ht="27" hidden="1" customHeight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174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s="211" customFormat="1" ht="14.25" hidden="1" customHeight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174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s="211" customFormat="1" ht="27" hidden="1" customHeight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175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s="211" customFormat="1" ht="25.5" hidden="1" customHeight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176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s="211" customFormat="1" ht="26.25" hidden="1" customHeight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177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s="211" customFormat="1" ht="29.25" hidden="1" customHeight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177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s="211" customFormat="1" ht="30" hidden="1" customHeight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178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s="211" customFormat="1" ht="27.75" hidden="1" customHeight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179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s="211" customFormat="1" ht="12" hidden="1" customHeight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180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s="211" customFormat="1" ht="14.25" hidden="1" customHeight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180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s="211" customFormat="1" ht="25.5" hidden="1" customHeight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181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s="211" customFormat="1" ht="18.75" hidden="1" customHeight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182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s="211" customFormat="1" hidden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183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s="211" customFormat="1" ht="16.5" hidden="1" customHeight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183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s="211" customFormat="1" hidden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183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s="211" customFormat="1" hidden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184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s="211" customFormat="1" hidden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184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s="211" customFormat="1" ht="15.75" hidden="1" customHeight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184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s="211" customFormat="1" ht="13.5" hidden="1" customHeight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185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s="211" customFormat="1" hidden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185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s="211" customFormat="1" ht="27" hidden="1" customHeight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186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s="211" customFormat="1" ht="24.75" hidden="1" customHeight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187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s="211" customFormat="1" ht="38.25" hidden="1" customHeight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188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s="211" customFormat="1" hidden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189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s="211" customFormat="1" hidden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167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s="211" customFormat="1" hidden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167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s="211" customFormat="1" ht="15" hidden="1" customHeight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190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s="211" customFormat="1" ht="15" hidden="1" customHeight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169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s="211" customFormat="1" ht="15" hidden="1" customHeight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170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s="211" customFormat="1" ht="15" hidden="1" customHeight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171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s="211" customFormat="1" ht="15" hidden="1" customHeight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172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s="211" customFormat="1" ht="15" hidden="1" customHeight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191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s="211" customFormat="1" ht="25.5" hidden="1" customHeight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192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s="211" customFormat="1" ht="20.25" hidden="1" customHeight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192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s="211" customFormat="1" ht="25.5" hidden="1" customHeight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193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s="211" customFormat="1" ht="25.5" hidden="1" customHeight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194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s="211" customFormat="1" ht="25.5" hidden="1" customHeight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195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s="211" customFormat="1" ht="30" hidden="1" customHeight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195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s="211" customFormat="1" ht="31.5" hidden="1" customHeight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196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s="211" customFormat="1" ht="25.5" hidden="1" customHeight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197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s="211" customFormat="1" ht="22.5" hidden="1" customHeight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198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s="211" customFormat="1" hidden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198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s="211" customFormat="1" ht="30.75" hidden="1" customHeight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199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s="211" customFormat="1" ht="27.75" hidden="1" customHeight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200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s="211" customFormat="1" ht="14.25" hidden="1" customHeight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201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s="211" customFormat="1" ht="15.75" hidden="1" customHeight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201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s="211" customFormat="1" ht="15.75" hidden="1" customHeight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201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s="211" customFormat="1" ht="14.25" hidden="1" customHeight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184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s="211" customFormat="1" ht="15" hidden="1" customHeight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184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s="211" customFormat="1" ht="15" hidden="1" customHeight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184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s="211" customFormat="1" ht="14.25" hidden="1" customHeight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185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s="211" customFormat="1" ht="15" hidden="1" customHeight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185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s="211" customFormat="1" ht="27.75" hidden="1" customHeight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186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s="211" customFormat="1" ht="25.5" hidden="1" customHeight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187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s="211" customFormat="1" ht="30" hidden="1" customHeight="1">
      <c r="A294" s="62">
        <v>3</v>
      </c>
      <c r="B294" s="62">
        <v>3</v>
      </c>
      <c r="C294" s="39"/>
      <c r="D294" s="40"/>
      <c r="E294" s="40"/>
      <c r="F294" s="42"/>
      <c r="G294" s="41" t="s">
        <v>202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s="211" customFormat="1" ht="40.5" hidden="1" customHeight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203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s="211" customFormat="1" ht="15" hidden="1" customHeight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189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s="211" customFormat="1" ht="12.75" hidden="1" customHeight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167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s="211" customFormat="1" ht="15" hidden="1" customHeight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167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s="211" customFormat="1" ht="14.25" hidden="1" customHeight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190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s="211" customFormat="1" ht="14.25" hidden="1" customHeight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169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s="211" customFormat="1" ht="14.25" hidden="1" customHeight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170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s="211" customFormat="1" ht="14.25" hidden="1" customHeight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171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s="211" customFormat="1" ht="14.25" hidden="1" customHeight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204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s="211" customFormat="1" ht="14.25" hidden="1" customHeight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191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s="211" customFormat="1" hidden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205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s="211" customFormat="1" ht="15" hidden="1" customHeight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205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s="211" customFormat="1" ht="15" hidden="1" customHeight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206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s="211" customFormat="1" ht="12.75" hidden="1" customHeight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207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s="211" customFormat="1" ht="15.75" hidden="1" customHeight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208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s="211" customFormat="1" ht="15.75" hidden="1" customHeight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208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s="211" customFormat="1" ht="27" hidden="1" customHeight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209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s="211" customFormat="1" ht="26.25" hidden="1" customHeight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210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s="211" customFormat="1" hidden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211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s="211" customFormat="1" ht="15" hidden="1" customHeight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211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s="211" customFormat="1" hidden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212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s="211" customFormat="1" ht="14.25" hidden="1" customHeight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213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s="211" customFormat="1" ht="15.75" hidden="1" customHeight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214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s="211" customFormat="1" ht="14.25" hidden="1" customHeight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214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s="211" customFormat="1" ht="14.25" hidden="1" customHeight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215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s="211" customFormat="1" ht="14.25" hidden="1" customHeight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184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s="211" customFormat="1" ht="13.5" hidden="1" customHeight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184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  <c r="M321" s="210"/>
      <c r="N321" s="210"/>
      <c r="O321" s="210"/>
      <c r="P321" s="210"/>
    </row>
    <row r="322" spans="1:16" s="211" customFormat="1" ht="14.25" hidden="1" customHeight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184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  <c r="M322" s="210"/>
      <c r="N322" s="210"/>
      <c r="O322" s="210"/>
      <c r="P322" s="210"/>
    </row>
    <row r="323" spans="1:16" s="211" customFormat="1" ht="15" hidden="1" customHeight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216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  <c r="M323" s="210"/>
      <c r="N323" s="210"/>
      <c r="O323" s="210"/>
      <c r="P323" s="210"/>
    </row>
    <row r="324" spans="1:16" s="211" customFormat="1" ht="16.5" hidden="1" customHeight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216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  <c r="M324" s="210"/>
      <c r="N324" s="210"/>
      <c r="O324" s="210"/>
      <c r="P324" s="210"/>
    </row>
    <row r="325" spans="1:16" s="211" customFormat="1" ht="27" hidden="1" customHeight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217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  <c r="M325" s="210"/>
      <c r="N325" s="210"/>
      <c r="O325" s="210"/>
      <c r="P325" s="210"/>
    </row>
    <row r="326" spans="1:16" s="211" customFormat="1" ht="27.75" hidden="1" customHeight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218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  <c r="M326" s="210"/>
      <c r="N326" s="210"/>
      <c r="O326" s="210"/>
      <c r="P326" s="210"/>
    </row>
    <row r="327" spans="1:16" s="211" customFormat="1" ht="38.25" hidden="1" customHeight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219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  <c r="M327" s="210"/>
      <c r="N327" s="210"/>
      <c r="O327" s="210"/>
      <c r="P327" s="210"/>
    </row>
    <row r="328" spans="1:16" s="211" customFormat="1" ht="15" hidden="1" customHeight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166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  <c r="M328" s="210"/>
      <c r="N328" s="210"/>
      <c r="O328" s="210"/>
      <c r="P328" s="210"/>
    </row>
    <row r="329" spans="1:16" s="211" customFormat="1" hidden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166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s="211" customFormat="1" ht="13.5" hidden="1" customHeight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167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  <c r="M330" s="210"/>
      <c r="N330" s="210"/>
      <c r="O330" s="210"/>
      <c r="P330" s="210"/>
    </row>
    <row r="331" spans="1:16" s="211" customFormat="1" hidden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190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  <c r="M331" s="210"/>
      <c r="N331" s="210"/>
      <c r="O331" s="210"/>
      <c r="P331" s="210"/>
    </row>
    <row r="332" spans="1:16" s="211" customFormat="1" hidden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169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  <c r="M332" s="210"/>
      <c r="N332" s="210"/>
      <c r="O332" s="210"/>
      <c r="P332" s="210"/>
    </row>
    <row r="333" spans="1:16" s="211" customFormat="1" hidden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170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  <c r="M333" s="210"/>
      <c r="N333" s="210"/>
      <c r="O333" s="210"/>
      <c r="P333" s="210"/>
    </row>
    <row r="334" spans="1:16" s="211" customFormat="1" hidden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171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  <c r="M334" s="210"/>
      <c r="N334" s="210"/>
      <c r="O334" s="210"/>
      <c r="P334" s="210"/>
    </row>
    <row r="335" spans="1:16" s="211" customFormat="1" hidden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172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  <c r="M335" s="210"/>
      <c r="N335" s="210"/>
      <c r="O335" s="210"/>
      <c r="P335" s="210"/>
    </row>
    <row r="336" spans="1:16" s="211" customFormat="1" hidden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191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  <c r="M336" s="210"/>
      <c r="N336" s="210"/>
      <c r="O336" s="210"/>
      <c r="P336" s="210"/>
    </row>
    <row r="337" spans="1:12" s="211" customFormat="1" hidden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205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s="211" customFormat="1" hidden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205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s="211" customFormat="1" hidden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206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s="211" customFormat="1" hidden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207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s="211" customFormat="1" ht="23.25" hidden="1" customHeight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208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s="211" customFormat="1" ht="13.5" hidden="1" customHeight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208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s="211" customFormat="1" ht="28.5" hidden="1" customHeight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209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s="211" customFormat="1" ht="27.75" hidden="1" customHeight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210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s="211" customFormat="1" hidden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211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s="211" customFormat="1" hidden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211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s="211" customFormat="1" ht="15.75" hidden="1" customHeight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212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s="211" customFormat="1" hidden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220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s="211" customFormat="1" hidden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214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s="211" customFormat="1" hidden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214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s="211" customFormat="1" hidden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214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s="211" customFormat="1" ht="16.5" hidden="1" customHeight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184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s="211" customFormat="1" ht="15" hidden="1" customHeight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184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s="211" customFormat="1" ht="13.5" hidden="1" customHeight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184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s="211" customFormat="1" ht="15" hidden="1" customHeight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216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s="211" customFormat="1" ht="12.75" hidden="1" customHeight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216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s="211" customFormat="1" ht="27" hidden="1" customHeight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217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s="211" customFormat="1" ht="30" hidden="1" customHeight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218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s="211" customFormat="1" ht="13.5" customHeight="1">
      <c r="A359" s="24"/>
      <c r="B359" s="24"/>
      <c r="C359" s="25"/>
      <c r="D359" s="116"/>
      <c r="E359" s="117"/>
      <c r="F359" s="118"/>
      <c r="G359" s="119" t="s">
        <v>221</v>
      </c>
      <c r="H359" s="43">
        <v>330</v>
      </c>
      <c r="I359" s="93">
        <f>SUM(I30+I176)</f>
        <v>257300</v>
      </c>
      <c r="J359" s="93">
        <f>SUM(J30+J176)</f>
        <v>67100</v>
      </c>
      <c r="K359" s="93">
        <f>SUM(K30+K176)</f>
        <v>60605.18</v>
      </c>
      <c r="L359" s="93">
        <f>SUM(L30+L176)</f>
        <v>60605.18</v>
      </c>
    </row>
    <row r="360" spans="1:12" s="211" customFormat="1" ht="6" customHeight="1">
      <c r="A360" s="210"/>
      <c r="B360" s="210"/>
      <c r="C360" s="210"/>
      <c r="D360" s="210"/>
      <c r="E360" s="210"/>
      <c r="F360" s="204"/>
      <c r="G360" s="120"/>
      <c r="H360" s="43"/>
      <c r="I360" s="121"/>
      <c r="J360" s="122"/>
      <c r="K360" s="122"/>
      <c r="L360" s="122"/>
    </row>
    <row r="361" spans="1:12" s="211" customFormat="1" ht="18.75" customHeight="1">
      <c r="A361" s="210"/>
      <c r="B361" s="210"/>
      <c r="C361" s="210"/>
      <c r="D361" s="21"/>
      <c r="E361" s="21"/>
      <c r="F361" s="29"/>
      <c r="G361" s="21" t="s">
        <v>222</v>
      </c>
      <c r="H361" s="142"/>
      <c r="I361" s="123"/>
      <c r="J361" s="122"/>
      <c r="K361" s="21" t="s">
        <v>223</v>
      </c>
      <c r="L361" s="123"/>
    </row>
    <row r="362" spans="1:12" s="211" customFormat="1" ht="18.75" customHeight="1">
      <c r="A362" s="124"/>
      <c r="B362" s="124"/>
      <c r="C362" s="124"/>
      <c r="D362" s="125" t="s">
        <v>224</v>
      </c>
      <c r="G362" s="142"/>
      <c r="H362" s="142"/>
      <c r="I362" s="209" t="s">
        <v>225</v>
      </c>
      <c r="J362" s="210"/>
      <c r="K362" s="442" t="s">
        <v>226</v>
      </c>
      <c r="L362" s="442"/>
    </row>
    <row r="363" spans="1:12" s="211" customFormat="1" ht="6" customHeight="1">
      <c r="A363" s="210"/>
      <c r="B363" s="210"/>
      <c r="C363" s="210"/>
      <c r="D363" s="210"/>
      <c r="E363" s="210"/>
      <c r="F363" s="204"/>
      <c r="G363" s="210"/>
      <c r="H363" s="210"/>
      <c r="I363" s="126"/>
      <c r="J363" s="210"/>
      <c r="K363" s="126"/>
      <c r="L363" s="126"/>
    </row>
    <row r="364" spans="1:12" s="211" customFormat="1" ht="15.75" customHeight="1">
      <c r="A364" s="210"/>
      <c r="B364" s="210"/>
      <c r="C364" s="210"/>
      <c r="D364" s="21"/>
      <c r="E364" s="21"/>
      <c r="F364" s="29"/>
      <c r="G364" s="21" t="s">
        <v>227</v>
      </c>
      <c r="H364" s="210"/>
      <c r="I364" s="126"/>
      <c r="J364" s="210"/>
      <c r="K364" s="21" t="s">
        <v>228</v>
      </c>
      <c r="L364" s="127"/>
    </row>
    <row r="365" spans="1:12" s="211" customFormat="1" ht="26.25" customHeight="1">
      <c r="A365" s="210"/>
      <c r="B365" s="210"/>
      <c r="C365" s="210"/>
      <c r="D365" s="440" t="s">
        <v>229</v>
      </c>
      <c r="E365" s="441"/>
      <c r="F365" s="441"/>
      <c r="G365" s="441"/>
      <c r="H365" s="128"/>
      <c r="I365" s="129" t="s">
        <v>225</v>
      </c>
      <c r="J365" s="210"/>
      <c r="K365" s="442" t="s">
        <v>226</v>
      </c>
      <c r="L365" s="442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9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5"/>
  <sheetViews>
    <sheetView topLeftCell="A4" workbookViewId="0">
      <selection activeCell="H361" sqref="H361"/>
    </sheetView>
  </sheetViews>
  <sheetFormatPr defaultRowHeight="15"/>
  <cols>
    <col min="1" max="4" width="2" style="258" customWidth="1"/>
    <col min="5" max="5" width="2.140625" style="258" customWidth="1"/>
    <col min="6" max="6" width="3.5703125" style="254" customWidth="1"/>
    <col min="7" max="7" width="34.28515625" style="258" customWidth="1"/>
    <col min="8" max="8" width="4.7109375" style="258" customWidth="1"/>
    <col min="9" max="9" width="9" style="258" customWidth="1"/>
    <col min="10" max="10" width="11.7109375" style="258" customWidth="1"/>
    <col min="11" max="11" width="12.42578125" style="258" customWidth="1"/>
    <col min="12" max="12" width="10.140625" style="258" customWidth="1"/>
    <col min="13" max="13" width="0.140625" style="258" hidden="1" customWidth="1"/>
    <col min="14" max="14" width="6.140625" style="258" hidden="1" customWidth="1"/>
    <col min="15" max="15" width="8.85546875" style="258" hidden="1" customWidth="1"/>
    <col min="16" max="16" width="9.140625" style="258" hidden="1" customWidth="1"/>
    <col min="17" max="17" width="11.28515625" style="258" customWidth="1"/>
    <col min="18" max="18" width="34.42578125" style="258" customWidth="1"/>
    <col min="19" max="19" width="9.140625" style="258"/>
    <col min="20" max="16384" width="9.140625" style="259"/>
  </cols>
  <sheetData>
    <row r="1" spans="1:36" ht="15" customHeight="1">
      <c r="G1" s="3"/>
      <c r="H1" s="4"/>
      <c r="I1" s="5"/>
      <c r="J1" s="255" t="s">
        <v>0</v>
      </c>
      <c r="K1" s="255"/>
      <c r="L1" s="255"/>
      <c r="M1" s="134"/>
      <c r="N1" s="255"/>
      <c r="O1" s="255"/>
      <c r="P1" s="255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</row>
    <row r="2" spans="1:36" ht="14.25" customHeight="1">
      <c r="H2" s="4"/>
      <c r="I2" s="259"/>
      <c r="J2" s="255" t="s">
        <v>1</v>
      </c>
      <c r="K2" s="255"/>
      <c r="L2" s="255"/>
      <c r="M2" s="134"/>
      <c r="N2" s="255"/>
      <c r="O2" s="255"/>
      <c r="P2" s="255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</row>
    <row r="3" spans="1:36" ht="13.5" customHeight="1">
      <c r="H3" s="7"/>
      <c r="I3" s="4"/>
      <c r="J3" s="255" t="s">
        <v>2</v>
      </c>
      <c r="K3" s="255"/>
      <c r="L3" s="255"/>
      <c r="M3" s="134"/>
      <c r="N3" s="255"/>
      <c r="O3" s="255"/>
      <c r="P3" s="255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</row>
    <row r="4" spans="1:36" ht="14.25" customHeight="1">
      <c r="G4" s="8" t="s">
        <v>3</v>
      </c>
      <c r="H4" s="4"/>
      <c r="I4" s="259"/>
      <c r="J4" s="255" t="s">
        <v>4</v>
      </c>
      <c r="K4" s="255"/>
      <c r="L4" s="255"/>
      <c r="M4" s="134"/>
      <c r="N4" s="135"/>
      <c r="O4" s="135"/>
      <c r="P4" s="255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</row>
    <row r="5" spans="1:36" ht="12" customHeight="1">
      <c r="H5" s="9"/>
      <c r="I5" s="259"/>
      <c r="J5" s="255" t="s">
        <v>394</v>
      </c>
      <c r="K5" s="255"/>
      <c r="L5" s="255"/>
      <c r="M5" s="134"/>
      <c r="N5" s="255"/>
      <c r="O5" s="255"/>
      <c r="P5" s="255"/>
      <c r="Q5" s="255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</row>
    <row r="6" spans="1:36" ht="25.5" customHeight="1">
      <c r="G6" s="143" t="s">
        <v>5</v>
      </c>
      <c r="H6" s="255"/>
      <c r="I6" s="255"/>
      <c r="J6" s="267"/>
      <c r="K6" s="267"/>
      <c r="L6" s="11"/>
      <c r="M6" s="134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</row>
    <row r="7" spans="1:36" ht="18.75" customHeight="1">
      <c r="A7" s="436" t="s">
        <v>6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134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</row>
    <row r="8" spans="1:36" ht="14.25" customHeight="1">
      <c r="A8" s="256"/>
      <c r="B8" s="268"/>
      <c r="C8" s="268"/>
      <c r="D8" s="268"/>
      <c r="E8" s="268"/>
      <c r="F8" s="268"/>
      <c r="G8" s="475" t="s">
        <v>7</v>
      </c>
      <c r="H8" s="475"/>
      <c r="I8" s="475"/>
      <c r="J8" s="475"/>
      <c r="K8" s="475"/>
      <c r="L8" s="268"/>
      <c r="M8" s="134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</row>
    <row r="9" spans="1:36" ht="16.5" customHeight="1">
      <c r="A9" s="432" t="s">
        <v>395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134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</row>
    <row r="10" spans="1:36" ht="15.75" customHeight="1">
      <c r="G10" s="433" t="s">
        <v>396</v>
      </c>
      <c r="H10" s="433"/>
      <c r="I10" s="433"/>
      <c r="J10" s="433"/>
      <c r="K10" s="433"/>
      <c r="M10" s="134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</row>
    <row r="11" spans="1:36" ht="12" customHeight="1">
      <c r="G11" s="439" t="s">
        <v>8</v>
      </c>
      <c r="H11" s="439"/>
      <c r="I11" s="439"/>
      <c r="J11" s="439"/>
      <c r="K11" s="439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</row>
    <row r="12" spans="1:36" ht="9" customHeight="1"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</row>
    <row r="13" spans="1:36" ht="12" customHeight="1">
      <c r="B13" s="432" t="s">
        <v>9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</row>
    <row r="14" spans="1:36" ht="12" customHeight="1"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</row>
    <row r="15" spans="1:36" ht="12.75" customHeight="1">
      <c r="G15" s="433" t="s">
        <v>472</v>
      </c>
      <c r="H15" s="433"/>
      <c r="I15" s="433"/>
      <c r="J15" s="433"/>
      <c r="K15" s="433"/>
    </row>
    <row r="16" spans="1:36" ht="11.25" customHeight="1">
      <c r="G16" s="434" t="s">
        <v>10</v>
      </c>
      <c r="H16" s="434"/>
      <c r="I16" s="434"/>
      <c r="J16" s="434"/>
      <c r="K16" s="434"/>
    </row>
    <row r="17" spans="1:17" s="259" customFormat="1" ht="15" customHeight="1">
      <c r="A17" s="258"/>
      <c r="E17" s="476" t="s">
        <v>230</v>
      </c>
      <c r="F17" s="435"/>
      <c r="G17" s="435"/>
      <c r="H17" s="435"/>
      <c r="I17" s="435"/>
      <c r="J17" s="435"/>
      <c r="K17" s="435"/>
      <c r="M17" s="258"/>
      <c r="N17" s="258"/>
      <c r="O17" s="258"/>
      <c r="P17" s="258"/>
      <c r="Q17" s="258"/>
    </row>
    <row r="18" spans="1:17" s="259" customFormat="1" ht="12" customHeight="1">
      <c r="A18" s="457" t="s">
        <v>11</v>
      </c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136"/>
      <c r="N18" s="258"/>
      <c r="O18" s="258"/>
      <c r="P18" s="258"/>
      <c r="Q18" s="258"/>
    </row>
    <row r="19" spans="1:17" s="259" customFormat="1" ht="12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12"/>
      <c r="K19" s="269"/>
      <c r="L19" s="14" t="s">
        <v>12</v>
      </c>
      <c r="M19" s="136"/>
      <c r="N19" s="258"/>
      <c r="O19" s="258"/>
      <c r="P19" s="258"/>
      <c r="Q19" s="258"/>
    </row>
    <row r="20" spans="1:17" s="259" customFormat="1" ht="11.2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15" t="s">
        <v>13</v>
      </c>
      <c r="K20" s="7"/>
      <c r="L20" s="16">
        <v>188773688</v>
      </c>
      <c r="M20" s="136"/>
      <c r="N20" s="258"/>
      <c r="O20" s="258"/>
      <c r="P20" s="258"/>
      <c r="Q20" s="258"/>
    </row>
    <row r="21" spans="1:17" s="259" customFormat="1" ht="12" customHeight="1">
      <c r="A21" s="258"/>
      <c r="B21" s="258"/>
      <c r="C21" s="258"/>
      <c r="D21" s="258"/>
      <c r="E21" s="255"/>
      <c r="F21" s="257"/>
      <c r="G21" s="258"/>
      <c r="H21" s="258"/>
      <c r="I21" s="18"/>
      <c r="J21" s="18"/>
      <c r="K21" s="19" t="s">
        <v>14</v>
      </c>
      <c r="L21" s="16"/>
      <c r="M21" s="136"/>
      <c r="N21" s="258"/>
      <c r="O21" s="258"/>
      <c r="P21" s="258"/>
      <c r="Q21" s="258"/>
    </row>
    <row r="22" spans="1:17" s="259" customFormat="1" ht="12.75" customHeight="1">
      <c r="A22" s="258"/>
      <c r="B22" s="258"/>
      <c r="C22" s="458" t="s">
        <v>263</v>
      </c>
      <c r="D22" s="459"/>
      <c r="E22" s="459"/>
      <c r="F22" s="459"/>
      <c r="G22" s="459"/>
      <c r="H22" s="459"/>
      <c r="I22" s="459"/>
      <c r="J22" s="258"/>
      <c r="K22" s="19" t="s">
        <v>15</v>
      </c>
      <c r="L22" s="20" t="s">
        <v>16</v>
      </c>
      <c r="M22" s="136"/>
      <c r="N22" s="258"/>
      <c r="O22" s="258"/>
      <c r="P22" s="258"/>
      <c r="Q22" s="258"/>
    </row>
    <row r="23" spans="1:17" s="259" customFormat="1" ht="12" customHeight="1">
      <c r="A23" s="258"/>
      <c r="B23" s="258"/>
      <c r="C23" s="258"/>
      <c r="D23" s="258"/>
      <c r="E23" s="258"/>
      <c r="F23" s="258"/>
      <c r="G23" s="257" t="s">
        <v>292</v>
      </c>
      <c r="H23" s="21"/>
      <c r="I23" s="258"/>
      <c r="J23" s="260" t="s">
        <v>18</v>
      </c>
      <c r="K23" s="22" t="s">
        <v>19</v>
      </c>
      <c r="L23" s="16"/>
      <c r="M23" s="136"/>
      <c r="N23" s="258"/>
      <c r="O23" s="258"/>
      <c r="P23" s="258"/>
      <c r="Q23" s="258"/>
    </row>
    <row r="24" spans="1:17" s="259" customFormat="1" ht="12.75" customHeight="1">
      <c r="A24" s="258"/>
      <c r="B24" s="258"/>
      <c r="C24" s="258"/>
      <c r="D24" s="258"/>
      <c r="E24" s="258"/>
      <c r="F24" s="258"/>
      <c r="G24" s="23" t="s">
        <v>20</v>
      </c>
      <c r="H24" s="24" t="s">
        <v>294</v>
      </c>
      <c r="I24" s="25"/>
      <c r="J24" s="26"/>
      <c r="K24" s="16"/>
      <c r="L24" s="16"/>
      <c r="M24" s="136"/>
      <c r="N24" s="258"/>
      <c r="O24" s="258"/>
      <c r="P24" s="258"/>
      <c r="Q24" s="258"/>
    </row>
    <row r="25" spans="1:17" s="259" customFormat="1" ht="13.5" customHeight="1">
      <c r="A25" s="258"/>
      <c r="B25" s="258"/>
      <c r="C25" s="258"/>
      <c r="D25" s="258"/>
      <c r="E25" s="258"/>
      <c r="F25" s="258"/>
      <c r="G25" s="463" t="s">
        <v>21</v>
      </c>
      <c r="H25" s="463"/>
      <c r="I25" s="144" t="s">
        <v>264</v>
      </c>
      <c r="J25" s="145" t="s">
        <v>265</v>
      </c>
      <c r="K25" s="146" t="s">
        <v>266</v>
      </c>
      <c r="L25" s="146" t="s">
        <v>264</v>
      </c>
      <c r="M25" s="136"/>
      <c r="N25" s="258"/>
      <c r="O25" s="258"/>
      <c r="P25" s="258"/>
      <c r="Q25" s="258"/>
    </row>
    <row r="26" spans="1:17" s="259" customFormat="1" ht="14.25" customHeight="1">
      <c r="A26" s="27"/>
      <c r="B26" s="27"/>
      <c r="C26" s="27"/>
      <c r="D26" s="27"/>
      <c r="E26" s="27"/>
      <c r="F26" s="28"/>
      <c r="G26" s="29" t="s">
        <v>295</v>
      </c>
      <c r="H26" s="258"/>
      <c r="I26" s="29"/>
      <c r="J26" s="29"/>
      <c r="K26" s="270"/>
      <c r="L26" s="31" t="s">
        <v>469</v>
      </c>
      <c r="M26" s="137"/>
      <c r="N26" s="258"/>
      <c r="O26" s="258"/>
      <c r="P26" s="258"/>
      <c r="Q26" s="258"/>
    </row>
    <row r="27" spans="1:17" s="259" customFormat="1" ht="24" customHeight="1">
      <c r="A27" s="443" t="s">
        <v>22</v>
      </c>
      <c r="B27" s="465"/>
      <c r="C27" s="465"/>
      <c r="D27" s="465"/>
      <c r="E27" s="465"/>
      <c r="F27" s="465"/>
      <c r="G27" s="447" t="s">
        <v>23</v>
      </c>
      <c r="H27" s="449" t="s">
        <v>24</v>
      </c>
      <c r="I27" s="470" t="s">
        <v>25</v>
      </c>
      <c r="J27" s="471"/>
      <c r="K27" s="453" t="s">
        <v>26</v>
      </c>
      <c r="L27" s="455" t="s">
        <v>27</v>
      </c>
      <c r="M27" s="137"/>
      <c r="N27" s="258"/>
      <c r="O27" s="258"/>
      <c r="P27" s="258"/>
      <c r="Q27" s="258"/>
    </row>
    <row r="28" spans="1:17" s="259" customFormat="1" ht="46.5" customHeight="1">
      <c r="A28" s="466"/>
      <c r="B28" s="467"/>
      <c r="C28" s="467"/>
      <c r="D28" s="467"/>
      <c r="E28" s="467"/>
      <c r="F28" s="467"/>
      <c r="G28" s="468"/>
      <c r="H28" s="469"/>
      <c r="I28" s="32" t="s">
        <v>28</v>
      </c>
      <c r="J28" s="33" t="s">
        <v>29</v>
      </c>
      <c r="K28" s="472"/>
      <c r="L28" s="473"/>
      <c r="M28" s="258"/>
      <c r="N28" s="258"/>
      <c r="O28" s="258"/>
      <c r="P28" s="258"/>
      <c r="Q28" s="258"/>
    </row>
    <row r="29" spans="1:17" s="259" customFormat="1" ht="11.25" customHeight="1">
      <c r="A29" s="460" t="s">
        <v>30</v>
      </c>
      <c r="B29" s="461"/>
      <c r="C29" s="461"/>
      <c r="D29" s="461"/>
      <c r="E29" s="461"/>
      <c r="F29" s="462"/>
      <c r="G29" s="34">
        <v>2</v>
      </c>
      <c r="H29" s="35">
        <v>3</v>
      </c>
      <c r="I29" s="36" t="s">
        <v>31</v>
      </c>
      <c r="J29" s="37" t="s">
        <v>32</v>
      </c>
      <c r="K29" s="38">
        <v>6</v>
      </c>
      <c r="L29" s="38">
        <v>7</v>
      </c>
      <c r="M29" s="258"/>
      <c r="N29" s="258"/>
      <c r="O29" s="258"/>
      <c r="P29" s="258"/>
      <c r="Q29" s="258"/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33</v>
      </c>
      <c r="H30" s="43">
        <v>1</v>
      </c>
      <c r="I30" s="44">
        <f>SUM(I31+I42+I61+I82+I89+I109+I131+I150+I160)</f>
        <v>5000</v>
      </c>
      <c r="J30" s="44">
        <f>SUM(J31+J42+J61+J82+J89+J109+J131+J150+J160)</f>
        <v>1000</v>
      </c>
      <c r="K30" s="45">
        <f>SUM(K31+K42+K61+K82+K89+K109+K131+K150+K160)</f>
        <v>0</v>
      </c>
      <c r="L30" s="44">
        <f>SUM(L31+L42+L61+L82+L89+L109+L131+L150+L160)</f>
        <v>0</v>
      </c>
    </row>
    <row r="31" spans="1:17" s="259" customFormat="1" ht="16.5" hidden="1" customHeight="1">
      <c r="A31" s="39">
        <v>2</v>
      </c>
      <c r="B31" s="46">
        <v>1</v>
      </c>
      <c r="C31" s="47"/>
      <c r="D31" s="48"/>
      <c r="E31" s="49"/>
      <c r="F31" s="50"/>
      <c r="G31" s="51" t="s">
        <v>34</v>
      </c>
      <c r="H31" s="43">
        <v>2</v>
      </c>
      <c r="I31" s="44">
        <f>SUM(I32+I38)</f>
        <v>0</v>
      </c>
      <c r="J31" s="44">
        <f>SUM(J32+J38)</f>
        <v>0</v>
      </c>
      <c r="K31" s="52">
        <f>SUM(K32+K38)</f>
        <v>0</v>
      </c>
      <c r="L31" s="53">
        <f>SUM(L32+L38)</f>
        <v>0</v>
      </c>
      <c r="M31" s="258"/>
      <c r="N31" s="258"/>
      <c r="O31" s="258"/>
      <c r="P31" s="258"/>
      <c r="Q31" s="258"/>
    </row>
    <row r="32" spans="1:17" s="259" customFormat="1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35</v>
      </c>
      <c r="H32" s="43">
        <v>3</v>
      </c>
      <c r="I32" s="44">
        <f>SUM(I33)</f>
        <v>0</v>
      </c>
      <c r="J32" s="44">
        <f>SUM(J33)</f>
        <v>0</v>
      </c>
      <c r="K32" s="45">
        <f>SUM(K33)</f>
        <v>0</v>
      </c>
      <c r="L32" s="44">
        <f>SUM(L33)</f>
        <v>0</v>
      </c>
      <c r="M32" s="258"/>
      <c r="N32" s="258"/>
      <c r="O32" s="258"/>
      <c r="P32" s="258"/>
      <c r="Q32" s="271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35</v>
      </c>
      <c r="H33" s="43">
        <v>4</v>
      </c>
      <c r="I33" s="44">
        <f>SUM(I34+I36)</f>
        <v>0</v>
      </c>
      <c r="J33" s="44">
        <f t="shared" ref="J33:L34" si="0">SUM(J34)</f>
        <v>0</v>
      </c>
      <c r="K33" s="44">
        <f t="shared" si="0"/>
        <v>0</v>
      </c>
      <c r="L33" s="44">
        <f t="shared" si="0"/>
        <v>0</v>
      </c>
      <c r="Q33" s="271"/>
      <c r="R33" s="271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36</v>
      </c>
      <c r="H34" s="43">
        <v>5</v>
      </c>
      <c r="I34" s="45">
        <f>SUM(I35)</f>
        <v>0</v>
      </c>
      <c r="J34" s="45">
        <f t="shared" si="0"/>
        <v>0</v>
      </c>
      <c r="K34" s="45">
        <f t="shared" si="0"/>
        <v>0</v>
      </c>
      <c r="L34" s="45">
        <f t="shared" si="0"/>
        <v>0</v>
      </c>
      <c r="Q34" s="271"/>
      <c r="R34" s="271"/>
    </row>
    <row r="35" spans="1:19" ht="14.25" hidden="1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36</v>
      </c>
      <c r="H35" s="43">
        <v>6</v>
      </c>
      <c r="I35" s="59">
        <v>0</v>
      </c>
      <c r="J35" s="60">
        <v>0</v>
      </c>
      <c r="K35" s="60">
        <v>0</v>
      </c>
      <c r="L35" s="60">
        <v>0</v>
      </c>
      <c r="Q35" s="271"/>
      <c r="R35" s="271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37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271"/>
      <c r="R36" s="271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37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271"/>
      <c r="R37" s="271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38</v>
      </c>
      <c r="H38" s="43">
        <v>9</v>
      </c>
      <c r="I38" s="45">
        <f t="shared" ref="I38:L40" si="1">I39</f>
        <v>0</v>
      </c>
      <c r="J38" s="44">
        <f t="shared" si="1"/>
        <v>0</v>
      </c>
      <c r="K38" s="45">
        <f t="shared" si="1"/>
        <v>0</v>
      </c>
      <c r="L38" s="44">
        <f t="shared" si="1"/>
        <v>0</v>
      </c>
      <c r="Q38" s="271"/>
      <c r="R38" s="271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38</v>
      </c>
      <c r="H39" s="43">
        <v>10</v>
      </c>
      <c r="I39" s="45">
        <f t="shared" si="1"/>
        <v>0</v>
      </c>
      <c r="J39" s="44">
        <f t="shared" si="1"/>
        <v>0</v>
      </c>
      <c r="K39" s="44">
        <f t="shared" si="1"/>
        <v>0</v>
      </c>
      <c r="L39" s="44">
        <f t="shared" si="1"/>
        <v>0</v>
      </c>
      <c r="Q39" s="271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38</v>
      </c>
      <c r="H40" s="43">
        <v>11</v>
      </c>
      <c r="I40" s="44">
        <f t="shared" si="1"/>
        <v>0</v>
      </c>
      <c r="J40" s="44">
        <f t="shared" si="1"/>
        <v>0</v>
      </c>
      <c r="K40" s="44">
        <f t="shared" si="1"/>
        <v>0</v>
      </c>
      <c r="L40" s="44">
        <f t="shared" si="1"/>
        <v>0</v>
      </c>
      <c r="Q40" s="271"/>
      <c r="R40" s="271"/>
    </row>
    <row r="41" spans="1:19" ht="14.25" hidden="1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38</v>
      </c>
      <c r="H41" s="43">
        <v>12</v>
      </c>
      <c r="I41" s="61">
        <v>0</v>
      </c>
      <c r="J41" s="60">
        <v>0</v>
      </c>
      <c r="K41" s="60">
        <v>0</v>
      </c>
      <c r="L41" s="60">
        <v>0</v>
      </c>
      <c r="Q41" s="271"/>
      <c r="R41" s="271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39</v>
      </c>
      <c r="H42" s="43">
        <v>13</v>
      </c>
      <c r="I42" s="64">
        <f t="shared" ref="I42:L44" si="2">I43</f>
        <v>5000</v>
      </c>
      <c r="J42" s="65">
        <f t="shared" si="2"/>
        <v>1000</v>
      </c>
      <c r="K42" s="64">
        <f t="shared" si="2"/>
        <v>0</v>
      </c>
      <c r="L42" s="64">
        <f t="shared" si="2"/>
        <v>0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39</v>
      </c>
      <c r="H43" s="43">
        <v>14</v>
      </c>
      <c r="I43" s="44">
        <f t="shared" si="2"/>
        <v>5000</v>
      </c>
      <c r="J43" s="45">
        <f t="shared" si="2"/>
        <v>1000</v>
      </c>
      <c r="K43" s="44">
        <f t="shared" si="2"/>
        <v>0</v>
      </c>
      <c r="L43" s="45">
        <f t="shared" si="2"/>
        <v>0</v>
      </c>
      <c r="Q43" s="271"/>
      <c r="S43" s="271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39</v>
      </c>
      <c r="H44" s="43">
        <v>15</v>
      </c>
      <c r="I44" s="44">
        <f t="shared" si="2"/>
        <v>5000</v>
      </c>
      <c r="J44" s="45">
        <f t="shared" si="2"/>
        <v>1000</v>
      </c>
      <c r="K44" s="53">
        <f t="shared" si="2"/>
        <v>0</v>
      </c>
      <c r="L44" s="53">
        <f t="shared" si="2"/>
        <v>0</v>
      </c>
      <c r="Q44" s="271"/>
      <c r="R44" s="271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39</v>
      </c>
      <c r="H45" s="43">
        <v>16</v>
      </c>
      <c r="I45" s="71">
        <f>SUM(I46:I60)</f>
        <v>5000</v>
      </c>
      <c r="J45" s="71">
        <f>SUM(J46:J60)</f>
        <v>1000</v>
      </c>
      <c r="K45" s="72">
        <f>SUM(K46:K60)</f>
        <v>0</v>
      </c>
      <c r="L45" s="72">
        <f>SUM(L46:L60)</f>
        <v>0</v>
      </c>
      <c r="Q45" s="271"/>
      <c r="R45" s="271"/>
    </row>
    <row r="46" spans="1:19" ht="15.7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40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271"/>
      <c r="R46" s="271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41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271"/>
      <c r="R47" s="271"/>
    </row>
    <row r="48" spans="1:19" ht="26.25" hidden="1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42</v>
      </c>
      <c r="H48" s="43">
        <v>19</v>
      </c>
      <c r="I48" s="60">
        <v>0</v>
      </c>
      <c r="J48" s="60">
        <v>0</v>
      </c>
      <c r="K48" s="60">
        <v>0</v>
      </c>
      <c r="L48" s="60">
        <v>0</v>
      </c>
      <c r="Q48" s="271"/>
      <c r="R48" s="271"/>
    </row>
    <row r="49" spans="1:19" ht="27" hidden="1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43</v>
      </c>
      <c r="H49" s="43">
        <v>20</v>
      </c>
      <c r="I49" s="60">
        <v>0</v>
      </c>
      <c r="J49" s="60">
        <v>0</v>
      </c>
      <c r="K49" s="60">
        <v>0</v>
      </c>
      <c r="L49" s="60">
        <v>0</v>
      </c>
      <c r="Q49" s="271"/>
      <c r="R49" s="271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44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271"/>
      <c r="R50" s="271"/>
    </row>
    <row r="51" spans="1:19" ht="15" hidden="1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45</v>
      </c>
      <c r="H51" s="43">
        <v>22</v>
      </c>
      <c r="I51" s="61">
        <v>0</v>
      </c>
      <c r="J51" s="60">
        <v>0</v>
      </c>
      <c r="K51" s="60">
        <v>0</v>
      </c>
      <c r="L51" s="60">
        <v>0</v>
      </c>
      <c r="Q51" s="271"/>
      <c r="R51" s="271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46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271"/>
      <c r="R52" s="271"/>
    </row>
    <row r="53" spans="1:19" ht="25.5" hidden="1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47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271"/>
      <c r="R53" s="271"/>
    </row>
    <row r="54" spans="1:19" ht="27.75" hidden="1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48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271"/>
      <c r="R54" s="271"/>
    </row>
    <row r="55" spans="1:19" ht="15.75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49</v>
      </c>
      <c r="H55" s="43">
        <v>26</v>
      </c>
      <c r="I55" s="61">
        <v>0</v>
      </c>
      <c r="J55" s="60">
        <v>0</v>
      </c>
      <c r="K55" s="60">
        <v>0</v>
      </c>
      <c r="L55" s="60">
        <v>0</v>
      </c>
      <c r="Q55" s="271"/>
      <c r="R55" s="271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50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271"/>
      <c r="R56" s="271"/>
    </row>
    <row r="57" spans="1:19" ht="14.25" hidden="1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51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271"/>
      <c r="R57" s="271"/>
    </row>
    <row r="58" spans="1:19" ht="27.75" hidden="1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52</v>
      </c>
      <c r="H58" s="43">
        <v>29</v>
      </c>
      <c r="I58" s="61">
        <v>0</v>
      </c>
      <c r="J58" s="60">
        <v>0</v>
      </c>
      <c r="K58" s="60">
        <v>0</v>
      </c>
      <c r="L58" s="60">
        <v>0</v>
      </c>
      <c r="Q58" s="271"/>
      <c r="R58" s="271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53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271"/>
      <c r="R59" s="271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54</v>
      </c>
      <c r="H60" s="43">
        <v>31</v>
      </c>
      <c r="I60" s="61">
        <v>5000</v>
      </c>
      <c r="J60" s="60">
        <v>1000</v>
      </c>
      <c r="K60" s="60"/>
      <c r="L60" s="60"/>
      <c r="Q60" s="271"/>
      <c r="R60" s="271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55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56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271"/>
      <c r="S62" s="271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57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271"/>
      <c r="R63" s="271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57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271"/>
      <c r="R64" s="271"/>
    </row>
    <row r="65" spans="1:18" s="139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58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271"/>
      <c r="R65" s="271"/>
    </row>
    <row r="66" spans="1:18" s="259" customFormat="1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59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M66" s="258"/>
      <c r="N66" s="258"/>
      <c r="O66" s="258"/>
      <c r="P66" s="258"/>
      <c r="Q66" s="271"/>
      <c r="R66" s="271"/>
    </row>
    <row r="67" spans="1:18" s="259" customFormat="1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60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M67" s="258"/>
      <c r="N67" s="258"/>
      <c r="O67" s="258"/>
      <c r="P67" s="258"/>
      <c r="Q67" s="271"/>
      <c r="R67" s="271"/>
    </row>
    <row r="68" spans="1:18" s="259" customFormat="1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61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M68" s="258"/>
      <c r="N68" s="258"/>
      <c r="O68" s="258"/>
      <c r="P68" s="258"/>
      <c r="Q68" s="271"/>
      <c r="R68" s="271"/>
    </row>
    <row r="69" spans="1:18" s="259" customFormat="1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61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M69" s="258"/>
      <c r="N69" s="258"/>
      <c r="O69" s="258"/>
      <c r="P69" s="258"/>
      <c r="Q69" s="271"/>
      <c r="R69" s="271"/>
    </row>
    <row r="70" spans="1:18" s="139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58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271"/>
      <c r="R70" s="271"/>
    </row>
    <row r="71" spans="1:18" s="259" customFormat="1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59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M71" s="258"/>
      <c r="N71" s="258"/>
      <c r="O71" s="258"/>
      <c r="P71" s="258"/>
      <c r="Q71" s="271"/>
      <c r="R71" s="271"/>
    </row>
    <row r="72" spans="1:18" s="259" customFormat="1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60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M72" s="258"/>
      <c r="N72" s="258"/>
      <c r="O72" s="258"/>
      <c r="P72" s="258"/>
      <c r="Q72" s="271"/>
      <c r="R72" s="271"/>
    </row>
    <row r="73" spans="1:18" s="259" customFormat="1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62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M73" s="258"/>
      <c r="N73" s="258"/>
      <c r="O73" s="258"/>
      <c r="P73" s="258"/>
      <c r="Q73" s="271"/>
      <c r="R73" s="271"/>
    </row>
    <row r="74" spans="1:18" s="259" customFormat="1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63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M74" s="258"/>
      <c r="N74" s="258"/>
      <c r="O74" s="258"/>
      <c r="P74" s="258"/>
      <c r="Q74" s="271"/>
      <c r="R74" s="271"/>
    </row>
    <row r="75" spans="1:18" s="259" customFormat="1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64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M75" s="258"/>
      <c r="N75" s="258"/>
      <c r="O75" s="258"/>
      <c r="P75" s="258"/>
      <c r="Q75" s="271"/>
      <c r="R75" s="271"/>
    </row>
    <row r="76" spans="1:18" s="259" customFormat="1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65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M76" s="258"/>
      <c r="N76" s="258"/>
      <c r="O76" s="258"/>
      <c r="P76" s="258"/>
      <c r="Q76" s="271"/>
      <c r="R76" s="271"/>
    </row>
    <row r="77" spans="1:18" s="259" customFormat="1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66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M77" s="258"/>
      <c r="N77" s="258"/>
      <c r="O77" s="258"/>
      <c r="P77" s="258"/>
      <c r="Q77" s="271"/>
      <c r="R77" s="271"/>
    </row>
    <row r="78" spans="1:18" s="259" customFormat="1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67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  <c r="M78" s="258"/>
      <c r="N78" s="258"/>
      <c r="O78" s="258"/>
      <c r="P78" s="258"/>
      <c r="Q78" s="258"/>
      <c r="R78" s="258"/>
    </row>
    <row r="79" spans="1:18" s="259" customFormat="1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67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  <c r="M79" s="258"/>
      <c r="N79" s="258"/>
      <c r="O79" s="258"/>
      <c r="P79" s="258"/>
      <c r="Q79" s="258"/>
      <c r="R79" s="258"/>
    </row>
    <row r="80" spans="1:18" s="259" customFormat="1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67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  <c r="M80" s="258"/>
      <c r="N80" s="258"/>
      <c r="O80" s="258"/>
      <c r="P80" s="258"/>
      <c r="Q80" s="258"/>
      <c r="R80" s="258"/>
    </row>
    <row r="81" spans="1:12" s="259" customFormat="1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67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s="259" customFormat="1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68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s="259" customFormat="1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69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s="259" customFormat="1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69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s="259" customFormat="1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69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s="259" customFormat="1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70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s="259" customFormat="1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71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s="259" customFormat="1" hidden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72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s="259" customFormat="1" hidden="1">
      <c r="A89" s="39">
        <v>2</v>
      </c>
      <c r="B89" s="40">
        <v>5</v>
      </c>
      <c r="C89" s="39"/>
      <c r="D89" s="40"/>
      <c r="E89" s="40"/>
      <c r="F89" s="89"/>
      <c r="G89" s="41" t="s">
        <v>73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s="259" customFormat="1" hidden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74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s="259" customFormat="1" hidden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74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s="259" customFormat="1" hidden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74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s="259" customFormat="1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75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s="259" customFormat="1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76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s="259" customFormat="1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77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s="259" customFormat="1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77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s="259" customFormat="1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77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s="259" customFormat="1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78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s="259" customFormat="1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79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s="259" customFormat="1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80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s="259" customFormat="1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81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s="259" customFormat="1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81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s="259" customFormat="1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81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s="259" customFormat="1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82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s="259" customFormat="1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83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s="259" customFormat="1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83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s="259" customFormat="1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83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s="259" customFormat="1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84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s="259" customFormat="1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85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s="259" customFormat="1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86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s="259" customFormat="1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86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s="259" customFormat="1" hidden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86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s="259" customFormat="1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87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s="259" customFormat="1" hidden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88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s="259" customFormat="1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89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s="259" customFormat="1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89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s="259" customFormat="1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89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s="259" customFormat="1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89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s="259" customFormat="1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90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s="259" customFormat="1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90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s="259" customFormat="1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90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s="259" customFormat="1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90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s="259" customFormat="1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91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s="259" customFormat="1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91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s="259" customFormat="1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91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s="259" customFormat="1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91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s="259" customFormat="1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92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s="259" customFormat="1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93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s="259" customFormat="1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92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s="259" customFormat="1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94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s="259" customFormat="1" ht="14.25" hidden="1" customHeight="1">
      <c r="A131" s="87">
        <v>2</v>
      </c>
      <c r="B131" s="39">
        <v>7</v>
      </c>
      <c r="C131" s="39"/>
      <c r="D131" s="40"/>
      <c r="E131" s="40"/>
      <c r="F131" s="42"/>
      <c r="G131" s="41" t="s">
        <v>95</v>
      </c>
      <c r="H131" s="43">
        <v>102</v>
      </c>
      <c r="I131" s="45">
        <f>SUM(I132+I137+I145)</f>
        <v>0</v>
      </c>
      <c r="J131" s="84">
        <f>SUM(J132+J137+J145)</f>
        <v>0</v>
      </c>
      <c r="K131" s="45">
        <f>SUM(K132+K137+K145)</f>
        <v>0</v>
      </c>
      <c r="L131" s="44">
        <f>SUM(L132+L137+L145)</f>
        <v>0</v>
      </c>
    </row>
    <row r="132" spans="1:12" s="259" customFormat="1" hidden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96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s="259" customFormat="1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96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s="259" customFormat="1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96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s="259" customFormat="1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97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s="259" customFormat="1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98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s="259" customFormat="1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99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s="259" customFormat="1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100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s="259" customFormat="1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100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s="259" customFormat="1" ht="12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101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s="259" customFormat="1" ht="15" hidden="1" customHeight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102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s="259" customFormat="1" ht="15" hidden="1" customHeight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103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s="259" customFormat="1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103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s="259" customFormat="1" ht="15" hidden="1" customHeight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103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s="259" customFormat="1" hidden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104</v>
      </c>
      <c r="H145" s="43">
        <v>116</v>
      </c>
      <c r="I145" s="45">
        <f t="shared" ref="I145:L146" si="15">I146</f>
        <v>0</v>
      </c>
      <c r="J145" s="84">
        <f t="shared" si="15"/>
        <v>0</v>
      </c>
      <c r="K145" s="45">
        <f t="shared" si="15"/>
        <v>0</v>
      </c>
      <c r="L145" s="44">
        <f t="shared" si="15"/>
        <v>0</v>
      </c>
    </row>
    <row r="146" spans="1:12" s="259" customFormat="1" hidden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104</v>
      </c>
      <c r="H146" s="43">
        <v>117</v>
      </c>
      <c r="I146" s="72">
        <f t="shared" si="15"/>
        <v>0</v>
      </c>
      <c r="J146" s="97">
        <f t="shared" si="15"/>
        <v>0</v>
      </c>
      <c r="K146" s="72">
        <f t="shared" si="15"/>
        <v>0</v>
      </c>
      <c r="L146" s="71">
        <f t="shared" si="15"/>
        <v>0</v>
      </c>
    </row>
    <row r="147" spans="1:12" s="259" customFormat="1" hidden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104</v>
      </c>
      <c r="H147" s="43">
        <v>118</v>
      </c>
      <c r="I147" s="45">
        <f>SUM(I148:I149)</f>
        <v>0</v>
      </c>
      <c r="J147" s="84">
        <f>SUM(J148:J149)</f>
        <v>0</v>
      </c>
      <c r="K147" s="45">
        <f>SUM(K148:K149)</f>
        <v>0</v>
      </c>
      <c r="L147" s="44">
        <f>SUM(L148:L149)</f>
        <v>0</v>
      </c>
    </row>
    <row r="148" spans="1:12" s="259" customFormat="1" hidden="1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105</v>
      </c>
      <c r="H148" s="43">
        <v>119</v>
      </c>
      <c r="I148" s="98">
        <v>0</v>
      </c>
      <c r="J148" s="98">
        <v>0</v>
      </c>
      <c r="K148" s="98">
        <v>0</v>
      </c>
      <c r="L148" s="98">
        <v>0</v>
      </c>
    </row>
    <row r="149" spans="1:12" s="259" customFormat="1" ht="16.5" hidden="1" customHeight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106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s="259" customFormat="1" ht="15" hidden="1" customHeight="1">
      <c r="A150" s="87">
        <v>2</v>
      </c>
      <c r="B150" s="87">
        <v>8</v>
      </c>
      <c r="C150" s="39"/>
      <c r="D150" s="63"/>
      <c r="E150" s="46"/>
      <c r="F150" s="100"/>
      <c r="G150" s="51" t="s">
        <v>107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s="259" customFormat="1" ht="14.25" hidden="1" customHeight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107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s="259" customFormat="1" ht="13.5" hidden="1" customHeight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108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s="259" customFormat="1" ht="13.5" hidden="1" customHeight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108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s="259" customFormat="1" ht="13.5" hidden="1" customHeight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109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s="259" customFormat="1" ht="15.75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110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s="259" customFormat="1" hidden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111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s="259" customFormat="1" ht="15" hidden="1" customHeight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112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s="259" customFormat="1" hidden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112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s="259" customFormat="1" hidden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112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s="259" customFormat="1" ht="39.75" hidden="1" customHeight="1">
      <c r="A160" s="87">
        <v>2</v>
      </c>
      <c r="B160" s="39">
        <v>9</v>
      </c>
      <c r="C160" s="41"/>
      <c r="D160" s="39"/>
      <c r="E160" s="40"/>
      <c r="F160" s="42"/>
      <c r="G160" s="41" t="s">
        <v>113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114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s="259" customFormat="1" ht="42.75" hidden="1" customHeight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115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s="259" customFormat="1" ht="38.25" hidden="1" customHeight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115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s="259" customFormat="1" ht="38.25" hidden="1" customHeight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115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s="259" customFormat="1" ht="41.25" hidden="1" customHeight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116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s="259" customFormat="1" ht="44.25" hidden="1" customHeight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117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s="259" customFormat="1" ht="40.5" hidden="1" customHeight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118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s="259" customFormat="1" ht="53.25" hidden="1" customHeight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119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s="259" customFormat="1" ht="51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120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s="259" customFormat="1" ht="54.75" hidden="1" customHeight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121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s="259" customFormat="1" ht="39" hidden="1" customHeight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122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s="259" customFormat="1" ht="43.5" hidden="1" customHeight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123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s="259" customFormat="1" ht="54.75" hidden="1" customHeight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124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s="259" customFormat="1" ht="54" hidden="1" customHeight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125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s="259" customFormat="1" ht="54" hidden="1" customHeight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126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s="259" customFormat="1" ht="76.5" hidden="1" customHeight="1">
      <c r="A176" s="39">
        <v>3</v>
      </c>
      <c r="B176" s="41"/>
      <c r="C176" s="39"/>
      <c r="D176" s="40"/>
      <c r="E176" s="40"/>
      <c r="F176" s="42"/>
      <c r="G176" s="92" t="s">
        <v>127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s="259" customFormat="1" ht="34.5" hidden="1" customHeight="1">
      <c r="A177" s="87">
        <v>3</v>
      </c>
      <c r="B177" s="39">
        <v>1</v>
      </c>
      <c r="C177" s="63"/>
      <c r="D177" s="46"/>
      <c r="E177" s="46"/>
      <c r="F177" s="100"/>
      <c r="G177" s="83" t="s">
        <v>128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s="259" customFormat="1" ht="30.75" hidden="1" customHeight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129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s="259" customFormat="1" ht="12.75" hidden="1" customHeight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130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s="259" customFormat="1" ht="13.5" hidden="1" customHeight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131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s="259" customFormat="1" ht="13.5" hidden="1" customHeight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131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s="259" customFormat="1" ht="14.25" hidden="1" customHeight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132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s="259" customFormat="1" ht="13.5" hidden="1" customHeight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132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s="259" customFormat="1" ht="14.25" hidden="1" customHeight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133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s="259" customFormat="1" ht="14.25" hidden="1" customHeight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134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s="259" customFormat="1" ht="26.25" hidden="1" customHeight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135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s="259" customFormat="1" ht="14.25" hidden="1" customHeight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136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s="259" customFormat="1" ht="14.25" hidden="1" customHeight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136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s="259" customFormat="1" ht="13.5" hidden="1" customHeight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137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s="259" customFormat="1" ht="15.75" hidden="1" customHeight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138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s="259" customFormat="1" ht="15.75" hidden="1" customHeight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139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s="259" customFormat="1" ht="18" hidden="1" customHeight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140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s="259" customFormat="1" ht="13.5" hidden="1" customHeight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140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s="259" customFormat="1" ht="17.25" hidden="1" customHeight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141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s="259" customFormat="1" ht="25.5" hidden="1" customHeight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142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s="259" customFormat="1" ht="14.25" hidden="1" customHeight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143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s="259" customFormat="1" ht="25.5" hidden="1" customHeight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144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s="259" customFormat="1" ht="26.25" hidden="1" customHeight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144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s="259" customFormat="1" ht="27" hidden="1" customHeight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144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s="259" customFormat="1" ht="26.25" hidden="1" customHeight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145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s="259" customFormat="1" ht="25.5" hidden="1" customHeight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145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s="259" customFormat="1" ht="26.25" hidden="1" customHeight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145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s="259" customFormat="1" ht="41.25" hidden="1" customHeight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146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s="259" customFormat="1" ht="14.25" hidden="1" customHeight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147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s="259" customFormat="1" ht="18.75" hidden="1" customHeight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148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s="259" customFormat="1" ht="17.25" hidden="1" customHeight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149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s="259" customFormat="1" ht="15" hidden="1" customHeight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150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s="259" customFormat="1" ht="27.75" hidden="1" customHeight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151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s="259" customFormat="1" ht="30.75" hidden="1" customHeight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151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  <c r="M209" s="258"/>
      <c r="N209" s="258"/>
      <c r="O209" s="258"/>
      <c r="P209" s="258"/>
    </row>
    <row r="210" spans="1:16" s="259" customFormat="1" ht="27.75" hidden="1" customHeight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151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  <c r="M210" s="258"/>
      <c r="N210" s="258"/>
      <c r="O210" s="258"/>
      <c r="P210" s="258"/>
    </row>
    <row r="211" spans="1:16" s="259" customFormat="1" ht="15" hidden="1" customHeight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152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  <c r="M211" s="258"/>
      <c r="N211" s="258"/>
      <c r="O211" s="258"/>
      <c r="P211" s="258"/>
    </row>
    <row r="212" spans="1:16" s="259" customFormat="1" ht="15.75" hidden="1" customHeight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152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s="259" customFormat="1" ht="15" hidden="1" customHeight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153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  <c r="M213" s="258"/>
      <c r="N213" s="258"/>
      <c r="O213" s="258"/>
      <c r="P213" s="258"/>
    </row>
    <row r="214" spans="1:16" s="259" customFormat="1" ht="26.25" hidden="1" customHeight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154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  <c r="M214" s="258"/>
      <c r="N214" s="258"/>
      <c r="O214" s="258"/>
      <c r="P214" s="258"/>
    </row>
    <row r="215" spans="1:16" s="259" customFormat="1" ht="16.5" hidden="1" customHeight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155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  <c r="M215" s="258"/>
      <c r="N215" s="258"/>
      <c r="O215" s="258"/>
      <c r="P215" s="258"/>
    </row>
    <row r="216" spans="1:16" s="259" customFormat="1" ht="27.75" hidden="1" customHeight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156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  <c r="M216" s="258"/>
      <c r="N216" s="258"/>
      <c r="O216" s="258"/>
      <c r="P216" s="258"/>
    </row>
    <row r="217" spans="1:16" s="259" customFormat="1" ht="15.75" hidden="1" customHeight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157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  <c r="M217" s="258"/>
      <c r="N217" s="258"/>
      <c r="O217" s="258"/>
      <c r="P217" s="258"/>
    </row>
    <row r="218" spans="1:16" s="259" customFormat="1" ht="13.5" hidden="1" customHeight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152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  <c r="M218" s="258"/>
      <c r="N218" s="258"/>
      <c r="O218" s="258"/>
      <c r="P218" s="258"/>
    </row>
    <row r="219" spans="1:16" s="259" customFormat="1" ht="27" hidden="1" customHeight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158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  <c r="M219" s="258"/>
      <c r="N219" s="258"/>
      <c r="O219" s="258"/>
      <c r="P219" s="258"/>
    </row>
    <row r="220" spans="1:16" s="259" customFormat="1" ht="27" hidden="1" customHeight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158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  <c r="M220" s="258"/>
      <c r="N220" s="258"/>
      <c r="O220" s="258"/>
      <c r="P220" s="258"/>
    </row>
    <row r="221" spans="1:16" s="259" customFormat="1" ht="27.75" hidden="1" customHeight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159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  <c r="M221" s="258"/>
      <c r="N221" s="258"/>
      <c r="O221" s="258"/>
      <c r="P221" s="258"/>
    </row>
    <row r="222" spans="1:16" s="259" customFormat="1" ht="27" hidden="1" customHeight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159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  <c r="M222" s="258"/>
      <c r="N222" s="258"/>
      <c r="O222" s="258"/>
      <c r="P222" s="258"/>
    </row>
    <row r="223" spans="1:16" s="259" customFormat="1" ht="26.25" hidden="1" customHeight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160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  <c r="M223" s="258"/>
      <c r="N223" s="258"/>
      <c r="O223" s="258"/>
      <c r="P223" s="258"/>
    </row>
    <row r="224" spans="1:16" s="259" customFormat="1" ht="30" hidden="1" customHeight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160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  <c r="M224" s="258"/>
      <c r="N224" s="258"/>
      <c r="O224" s="258"/>
      <c r="P224" s="258"/>
    </row>
    <row r="225" spans="1:12" s="259" customFormat="1" ht="27" hidden="1" customHeight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160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s="259" customFormat="1" ht="21" hidden="1" customHeight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161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s="259" customFormat="1" ht="25.5" hidden="1" customHeight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162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s="259" customFormat="1" ht="28.5" hidden="1" customHeight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163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258" customFormat="1" ht="41.25" hidden="1" customHeight="1">
      <c r="A229" s="39">
        <v>3</v>
      </c>
      <c r="B229" s="40">
        <v>2</v>
      </c>
      <c r="C229" s="40"/>
      <c r="D229" s="40"/>
      <c r="E229" s="40"/>
      <c r="F229" s="42"/>
      <c r="G229" s="41" t="s">
        <v>164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s="259" customFormat="1" ht="26.25" hidden="1" customHeight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165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s="259" customFormat="1" ht="15.75" hidden="1" customHeight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166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s="259" customFormat="1" ht="12" hidden="1" customHeight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167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s="259" customFormat="1" ht="14.25" hidden="1" customHeight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167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s="259" customFormat="1" ht="14.25" hidden="1" customHeight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168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s="259" customFormat="1" ht="14.25" hidden="1" customHeight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169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s="259" customFormat="1" ht="14.25" hidden="1" customHeight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170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s="259" customFormat="1" ht="14.25" hidden="1" customHeight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171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s="259" customFormat="1" ht="14.25" hidden="1" customHeight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172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s="259" customFormat="1" ht="14.25" hidden="1" customHeight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173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s="259" customFormat="1" ht="27" hidden="1" customHeight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174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s="259" customFormat="1" ht="14.25" hidden="1" customHeight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174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s="259" customFormat="1" ht="27" hidden="1" customHeight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175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s="259" customFormat="1" ht="25.5" hidden="1" customHeight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176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s="259" customFormat="1" ht="26.25" hidden="1" customHeight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177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s="259" customFormat="1" ht="29.25" hidden="1" customHeight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177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s="259" customFormat="1" ht="30" hidden="1" customHeight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178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s="259" customFormat="1" ht="27.75" hidden="1" customHeight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179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s="259" customFormat="1" ht="12" hidden="1" customHeight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180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s="259" customFormat="1" ht="14.25" hidden="1" customHeight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180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s="259" customFormat="1" ht="25.5" hidden="1" customHeight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181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s="259" customFormat="1" ht="18.75" hidden="1" customHeight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182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s="259" customFormat="1" hidden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183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s="259" customFormat="1" ht="16.5" hidden="1" customHeight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183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s="259" customFormat="1" hidden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183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s="259" customFormat="1" hidden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184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s="259" customFormat="1" hidden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184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s="259" customFormat="1" ht="15.75" hidden="1" customHeight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184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s="259" customFormat="1" ht="13.5" hidden="1" customHeight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185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s="259" customFormat="1" hidden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185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s="259" customFormat="1" ht="27" hidden="1" customHeight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186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s="259" customFormat="1" ht="24.75" hidden="1" customHeight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187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s="259" customFormat="1" ht="38.25" hidden="1" customHeight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188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s="259" customFormat="1" hidden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189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s="259" customFormat="1" hidden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167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s="259" customFormat="1" hidden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167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s="259" customFormat="1" ht="15" hidden="1" customHeight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190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s="259" customFormat="1" ht="15" hidden="1" customHeight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169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s="259" customFormat="1" ht="15" hidden="1" customHeight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170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s="259" customFormat="1" ht="15" hidden="1" customHeight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171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s="259" customFormat="1" ht="15" hidden="1" customHeight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172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s="259" customFormat="1" ht="15" hidden="1" customHeight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191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s="259" customFormat="1" ht="25.5" hidden="1" customHeight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192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s="259" customFormat="1" ht="20.25" hidden="1" customHeight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192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s="259" customFormat="1" ht="25.5" hidden="1" customHeight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193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s="259" customFormat="1" ht="25.5" hidden="1" customHeight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194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s="259" customFormat="1" ht="25.5" hidden="1" customHeight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195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s="259" customFormat="1" ht="30" hidden="1" customHeight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195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s="259" customFormat="1" ht="31.5" hidden="1" customHeight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196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s="259" customFormat="1" ht="25.5" hidden="1" customHeight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197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s="259" customFormat="1" ht="22.5" hidden="1" customHeight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198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s="259" customFormat="1" hidden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198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s="259" customFormat="1" ht="30.75" hidden="1" customHeight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199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s="259" customFormat="1" ht="27.75" hidden="1" customHeight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200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s="259" customFormat="1" ht="14.25" hidden="1" customHeight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201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s="259" customFormat="1" ht="15.75" hidden="1" customHeight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201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s="259" customFormat="1" ht="15.75" hidden="1" customHeight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201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s="259" customFormat="1" ht="14.25" hidden="1" customHeight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184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s="259" customFormat="1" ht="15" hidden="1" customHeight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184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s="259" customFormat="1" ht="15" hidden="1" customHeight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184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s="259" customFormat="1" ht="14.25" hidden="1" customHeight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185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s="259" customFormat="1" ht="15" hidden="1" customHeight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185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s="259" customFormat="1" ht="27.75" hidden="1" customHeight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186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s="259" customFormat="1" ht="25.5" hidden="1" customHeight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187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s="259" customFormat="1" ht="30" hidden="1" customHeight="1">
      <c r="A294" s="62">
        <v>3</v>
      </c>
      <c r="B294" s="62">
        <v>3</v>
      </c>
      <c r="C294" s="39"/>
      <c r="D294" s="40"/>
      <c r="E294" s="40"/>
      <c r="F294" s="42"/>
      <c r="G294" s="41" t="s">
        <v>202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s="259" customFormat="1" ht="40.5" hidden="1" customHeight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203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s="259" customFormat="1" ht="15" hidden="1" customHeight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189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s="259" customFormat="1" ht="12.75" hidden="1" customHeight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167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s="259" customFormat="1" ht="15" hidden="1" customHeight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167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s="259" customFormat="1" ht="14.25" hidden="1" customHeight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190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s="259" customFormat="1" ht="14.25" hidden="1" customHeight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169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s="259" customFormat="1" ht="14.25" hidden="1" customHeight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170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s="259" customFormat="1" ht="14.25" hidden="1" customHeight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171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s="259" customFormat="1" ht="14.25" hidden="1" customHeight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204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s="259" customFormat="1" ht="14.25" hidden="1" customHeight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191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s="259" customFormat="1" hidden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205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s="259" customFormat="1" ht="15" hidden="1" customHeight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205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s="259" customFormat="1" ht="15" hidden="1" customHeight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206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s="259" customFormat="1" ht="12.75" hidden="1" customHeight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207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s="259" customFormat="1" ht="15.75" hidden="1" customHeight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208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s="259" customFormat="1" ht="15.75" hidden="1" customHeight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208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s="259" customFormat="1" ht="27" hidden="1" customHeight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209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s="259" customFormat="1" ht="26.25" hidden="1" customHeight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210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s="259" customFormat="1" hidden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211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s="259" customFormat="1" ht="15" hidden="1" customHeight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211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s="259" customFormat="1" hidden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212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s="259" customFormat="1" ht="14.25" hidden="1" customHeight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213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s="259" customFormat="1" ht="15.75" hidden="1" customHeight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214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s="259" customFormat="1" ht="14.25" hidden="1" customHeight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214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s="259" customFormat="1" ht="14.25" hidden="1" customHeight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215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s="259" customFormat="1" ht="14.25" hidden="1" customHeight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184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s="259" customFormat="1" ht="13.5" hidden="1" customHeight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184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  <c r="M321" s="258"/>
      <c r="N321" s="258"/>
      <c r="O321" s="258"/>
      <c r="P321" s="258"/>
    </row>
    <row r="322" spans="1:16" s="259" customFormat="1" ht="14.25" hidden="1" customHeight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184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  <c r="M322" s="258"/>
      <c r="N322" s="258"/>
      <c r="O322" s="258"/>
      <c r="P322" s="258"/>
    </row>
    <row r="323" spans="1:16" s="259" customFormat="1" ht="15" hidden="1" customHeight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216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  <c r="M323" s="258"/>
      <c r="N323" s="258"/>
      <c r="O323" s="258"/>
      <c r="P323" s="258"/>
    </row>
    <row r="324" spans="1:16" s="259" customFormat="1" ht="16.5" hidden="1" customHeight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216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  <c r="M324" s="258"/>
      <c r="N324" s="258"/>
      <c r="O324" s="258"/>
      <c r="P324" s="258"/>
    </row>
    <row r="325" spans="1:16" s="259" customFormat="1" ht="27" hidden="1" customHeight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217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  <c r="M325" s="258"/>
      <c r="N325" s="258"/>
      <c r="O325" s="258"/>
      <c r="P325" s="258"/>
    </row>
    <row r="326" spans="1:16" s="259" customFormat="1" ht="27.75" hidden="1" customHeight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218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  <c r="M326" s="258"/>
      <c r="N326" s="258"/>
      <c r="O326" s="258"/>
      <c r="P326" s="258"/>
    </row>
    <row r="327" spans="1:16" s="259" customFormat="1" ht="38.25" hidden="1" customHeight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219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  <c r="M327" s="258"/>
      <c r="N327" s="258"/>
      <c r="O327" s="258"/>
      <c r="P327" s="258"/>
    </row>
    <row r="328" spans="1:16" s="259" customFormat="1" ht="15" hidden="1" customHeight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166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  <c r="M328" s="258"/>
      <c r="N328" s="258"/>
      <c r="O328" s="258"/>
      <c r="P328" s="258"/>
    </row>
    <row r="329" spans="1:16" s="259" customFormat="1" hidden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166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s="259" customFormat="1" ht="13.5" hidden="1" customHeight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167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  <c r="M330" s="258"/>
      <c r="N330" s="258"/>
      <c r="O330" s="258"/>
      <c r="P330" s="258"/>
    </row>
    <row r="331" spans="1:16" s="259" customFormat="1" hidden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190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  <c r="M331" s="258"/>
      <c r="N331" s="258"/>
      <c r="O331" s="258"/>
      <c r="P331" s="258"/>
    </row>
    <row r="332" spans="1:16" s="259" customFormat="1" hidden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169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  <c r="M332" s="258"/>
      <c r="N332" s="258"/>
      <c r="O332" s="258"/>
      <c r="P332" s="258"/>
    </row>
    <row r="333" spans="1:16" s="259" customFormat="1" hidden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170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  <c r="M333" s="258"/>
      <c r="N333" s="258"/>
      <c r="O333" s="258"/>
      <c r="P333" s="258"/>
    </row>
    <row r="334" spans="1:16" s="259" customFormat="1" hidden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171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  <c r="M334" s="258"/>
      <c r="N334" s="258"/>
      <c r="O334" s="258"/>
      <c r="P334" s="258"/>
    </row>
    <row r="335" spans="1:16" s="259" customFormat="1" hidden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172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  <c r="M335" s="258"/>
      <c r="N335" s="258"/>
      <c r="O335" s="258"/>
      <c r="P335" s="258"/>
    </row>
    <row r="336" spans="1:16" s="259" customFormat="1" hidden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191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  <c r="M336" s="258"/>
      <c r="N336" s="258"/>
      <c r="O336" s="258"/>
      <c r="P336" s="258"/>
    </row>
    <row r="337" spans="1:12" s="259" customFormat="1" hidden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205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s="259" customFormat="1" hidden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205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s="259" customFormat="1" hidden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206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s="259" customFormat="1" hidden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207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s="259" customFormat="1" ht="23.25" hidden="1" customHeight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208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s="259" customFormat="1" ht="13.5" hidden="1" customHeight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208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s="259" customFormat="1" ht="28.5" hidden="1" customHeight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209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s="259" customFormat="1" ht="27.75" hidden="1" customHeight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210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s="259" customFormat="1" hidden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211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s="259" customFormat="1" hidden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211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s="259" customFormat="1" ht="15.75" hidden="1" customHeight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212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s="259" customFormat="1" hidden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220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s="259" customFormat="1" hidden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214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s="259" customFormat="1" hidden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214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s="259" customFormat="1" hidden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214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s="259" customFormat="1" ht="16.5" hidden="1" customHeight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184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s="259" customFormat="1" ht="15" hidden="1" customHeight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184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s="259" customFormat="1" ht="13.5" hidden="1" customHeight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184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s="259" customFormat="1" ht="15" hidden="1" customHeight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216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s="259" customFormat="1" ht="12.75" hidden="1" customHeight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216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s="259" customFormat="1" ht="27" hidden="1" customHeight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217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s="259" customFormat="1" ht="30" hidden="1" customHeight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218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s="259" customFormat="1" ht="18.75" customHeight="1">
      <c r="A359" s="24"/>
      <c r="B359" s="24"/>
      <c r="C359" s="25"/>
      <c r="D359" s="116"/>
      <c r="E359" s="117"/>
      <c r="F359" s="118"/>
      <c r="G359" s="119" t="s">
        <v>221</v>
      </c>
      <c r="H359" s="43">
        <v>330</v>
      </c>
      <c r="I359" s="93">
        <f>SUM(I30+I176)</f>
        <v>5000</v>
      </c>
      <c r="J359" s="93">
        <f>SUM(J30+J176)</f>
        <v>1000</v>
      </c>
      <c r="K359" s="93">
        <f>SUM(K30+K176)</f>
        <v>0</v>
      </c>
      <c r="L359" s="93">
        <f>SUM(L30+L176)</f>
        <v>0</v>
      </c>
    </row>
    <row r="360" spans="1:12" s="259" customFormat="1" ht="18.75" customHeight="1">
      <c r="A360" s="258"/>
      <c r="B360" s="258"/>
      <c r="C360" s="258"/>
      <c r="D360" s="258"/>
      <c r="E360" s="258"/>
      <c r="F360" s="254"/>
      <c r="G360" s="120"/>
      <c r="H360" s="43"/>
      <c r="I360" s="121"/>
      <c r="J360" s="122"/>
      <c r="K360" s="122"/>
      <c r="L360" s="122"/>
    </row>
    <row r="361" spans="1:12" s="259" customFormat="1" ht="18.75" customHeight="1">
      <c r="A361" s="258"/>
      <c r="B361" s="258"/>
      <c r="C361" s="258"/>
      <c r="D361" s="21"/>
      <c r="E361" s="21"/>
      <c r="F361" s="29"/>
      <c r="G361" s="21" t="s">
        <v>222</v>
      </c>
      <c r="H361" s="142"/>
      <c r="I361" s="123"/>
      <c r="J361" s="122"/>
      <c r="K361" s="21" t="s">
        <v>223</v>
      </c>
      <c r="L361" s="123"/>
    </row>
    <row r="362" spans="1:12" s="259" customFormat="1" ht="18.75" customHeight="1">
      <c r="A362" s="124"/>
      <c r="B362" s="124"/>
      <c r="C362" s="124"/>
      <c r="D362" s="125" t="s">
        <v>224</v>
      </c>
      <c r="G362" s="142"/>
      <c r="H362" s="142"/>
      <c r="I362" s="272" t="s">
        <v>225</v>
      </c>
      <c r="J362" s="258"/>
      <c r="K362" s="464" t="s">
        <v>226</v>
      </c>
      <c r="L362" s="464"/>
    </row>
    <row r="363" spans="1:12" s="259" customFormat="1" ht="15.75" customHeight="1">
      <c r="A363" s="258"/>
      <c r="B363" s="258"/>
      <c r="C363" s="258"/>
      <c r="D363" s="258"/>
      <c r="E363" s="258"/>
      <c r="F363" s="254"/>
      <c r="G363" s="258"/>
      <c r="H363" s="258"/>
      <c r="I363" s="273"/>
      <c r="J363" s="258"/>
      <c r="K363" s="273"/>
      <c r="L363" s="273"/>
    </row>
    <row r="364" spans="1:12" s="259" customFormat="1" ht="15.75" customHeight="1">
      <c r="A364" s="258"/>
      <c r="B364" s="258"/>
      <c r="C364" s="258"/>
      <c r="D364" s="21"/>
      <c r="E364" s="21"/>
      <c r="F364" s="29"/>
      <c r="G364" s="21" t="s">
        <v>227</v>
      </c>
      <c r="H364" s="258"/>
      <c r="I364" s="273"/>
      <c r="J364" s="258"/>
      <c r="K364" s="21" t="s">
        <v>228</v>
      </c>
      <c r="L364" s="274"/>
    </row>
    <row r="365" spans="1:12" s="259" customFormat="1" ht="26.25" customHeight="1">
      <c r="A365" s="258"/>
      <c r="B365" s="258"/>
      <c r="C365" s="258"/>
      <c r="D365" s="440" t="s">
        <v>229</v>
      </c>
      <c r="E365" s="441"/>
      <c r="F365" s="441"/>
      <c r="G365" s="441"/>
      <c r="H365" s="275"/>
      <c r="I365" s="276" t="s">
        <v>225</v>
      </c>
      <c r="J365" s="258"/>
      <c r="K365" s="464" t="s">
        <v>226</v>
      </c>
      <c r="L365" s="464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7"/>
  <sheetViews>
    <sheetView topLeftCell="A10" workbookViewId="0">
      <selection activeCell="E11" sqref="E11"/>
    </sheetView>
  </sheetViews>
  <sheetFormatPr defaultRowHeight="15"/>
  <cols>
    <col min="1" max="1" width="5.7109375" style="148" customWidth="1"/>
    <col min="2" max="2" width="13.7109375" style="148" customWidth="1"/>
    <col min="3" max="3" width="30.42578125" style="149" customWidth="1"/>
    <col min="4" max="4" width="14.5703125" style="149" customWidth="1"/>
    <col min="5" max="5" width="17" style="149" customWidth="1"/>
    <col min="6" max="6" width="14.140625" style="149" customWidth="1"/>
    <col min="7" max="7" width="15.140625" style="148" customWidth="1"/>
    <col min="8" max="8" width="19.42578125" style="148" customWidth="1"/>
    <col min="9" max="9" width="9.28515625" style="148" customWidth="1"/>
    <col min="10" max="10" width="9.85546875" style="148" customWidth="1"/>
    <col min="11" max="11" width="8" style="148" customWidth="1"/>
    <col min="12" max="12" width="7.85546875" style="148" customWidth="1"/>
    <col min="13" max="15" width="0" style="148" hidden="1" customWidth="1"/>
    <col min="16" max="16384" width="9.140625" style="148"/>
  </cols>
  <sheetData>
    <row r="1" spans="2:18" ht="12" customHeight="1">
      <c r="H1" s="478" t="s">
        <v>232</v>
      </c>
      <c r="I1" s="479"/>
    </row>
    <row r="2" spans="2:18" ht="12" customHeight="1">
      <c r="D2" s="262"/>
      <c r="E2" s="262"/>
      <c r="F2" s="480" t="s">
        <v>233</v>
      </c>
      <c r="G2" s="481"/>
      <c r="H2" s="481"/>
      <c r="I2" s="482"/>
      <c r="J2" s="150"/>
      <c r="K2" s="150"/>
    </row>
    <row r="3" spans="2:18" ht="12" customHeight="1">
      <c r="D3" s="262"/>
      <c r="E3" s="262"/>
      <c r="F3" s="480" t="s">
        <v>234</v>
      </c>
      <c r="G3" s="481"/>
      <c r="H3" s="481"/>
      <c r="I3" s="150"/>
      <c r="J3" s="150"/>
      <c r="K3" s="150"/>
    </row>
    <row r="4" spans="2:18" ht="12" customHeight="1">
      <c r="D4" s="262"/>
      <c r="E4" s="262"/>
      <c r="F4" s="480" t="s">
        <v>235</v>
      </c>
      <c r="G4" s="481"/>
      <c r="H4" s="481"/>
      <c r="I4" s="150"/>
      <c r="J4" s="150"/>
      <c r="K4" s="150"/>
    </row>
    <row r="5" spans="2:18" ht="12" customHeight="1">
      <c r="D5" s="262"/>
      <c r="E5" s="262"/>
      <c r="F5" s="262" t="s">
        <v>236</v>
      </c>
      <c r="G5" s="262"/>
      <c r="H5" s="262"/>
      <c r="I5" s="262"/>
      <c r="J5" s="150"/>
      <c r="K5" s="150"/>
    </row>
    <row r="6" spans="2:18" ht="21.75" customHeight="1">
      <c r="C6" s="483" t="s">
        <v>237</v>
      </c>
      <c r="D6" s="483"/>
      <c r="E6" s="483"/>
      <c r="F6" s="483"/>
      <c r="G6" s="483"/>
      <c r="H6" s="483"/>
      <c r="I6" s="151"/>
      <c r="J6" s="263"/>
      <c r="K6" s="262"/>
    </row>
    <row r="7" spans="2:18" ht="9" customHeight="1">
      <c r="B7" s="152"/>
      <c r="C7" s="151"/>
      <c r="D7" s="151"/>
      <c r="E7" s="151"/>
      <c r="F7" s="151"/>
      <c r="G7" s="151"/>
      <c r="H7" s="151"/>
      <c r="I7" s="152"/>
      <c r="J7" s="152"/>
      <c r="K7" s="152"/>
    </row>
    <row r="8" spans="2:18" ht="15.75" customHeight="1">
      <c r="B8" s="153"/>
      <c r="C8" s="154" t="s">
        <v>238</v>
      </c>
      <c r="D8" s="155"/>
      <c r="E8" s="155"/>
      <c r="F8" s="155"/>
      <c r="G8" s="155"/>
      <c r="H8" s="155"/>
      <c r="I8" s="153"/>
      <c r="J8" s="153"/>
      <c r="K8" s="153"/>
      <c r="L8" s="156"/>
      <c r="M8" s="156"/>
      <c r="N8" s="157"/>
      <c r="O8" s="157"/>
      <c r="P8" s="157"/>
      <c r="Q8" s="157"/>
      <c r="R8" s="157"/>
    </row>
    <row r="9" spans="2:18" ht="19.5" customHeight="1">
      <c r="C9" s="477" t="s">
        <v>239</v>
      </c>
      <c r="D9" s="477"/>
      <c r="E9" s="477"/>
      <c r="F9" s="477"/>
      <c r="G9" s="477"/>
      <c r="H9" s="477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2:18" ht="50.25" customHeight="1">
      <c r="B10" s="484" t="s">
        <v>397</v>
      </c>
      <c r="C10" s="484"/>
      <c r="D10" s="484"/>
      <c r="E10" s="484"/>
      <c r="F10" s="484"/>
      <c r="G10" s="484"/>
      <c r="H10" s="484"/>
      <c r="I10" s="159"/>
      <c r="J10" s="159"/>
      <c r="K10" s="159" t="s">
        <v>240</v>
      </c>
      <c r="L10" s="160"/>
      <c r="M10" s="160"/>
      <c r="N10" s="160"/>
      <c r="O10" s="160"/>
      <c r="P10" s="160"/>
      <c r="Q10" s="160"/>
      <c r="R10" s="160"/>
    </row>
    <row r="11" spans="2:18" ht="28.5" customHeight="1">
      <c r="C11" s="161"/>
      <c r="D11" s="161"/>
      <c r="E11" s="162" t="s">
        <v>474</v>
      </c>
      <c r="F11" s="162"/>
    </row>
    <row r="12" spans="2:18" ht="12.75">
      <c r="C12" s="161"/>
      <c r="D12" s="485" t="s">
        <v>241</v>
      </c>
      <c r="E12" s="485"/>
      <c r="F12" s="148"/>
    </row>
    <row r="13" spans="2:18" ht="12.75">
      <c r="C13" s="161"/>
      <c r="D13" s="148"/>
      <c r="E13" s="163" t="s">
        <v>242</v>
      </c>
      <c r="F13" s="264"/>
    </row>
    <row r="14" spans="2:18" ht="12.75">
      <c r="C14" s="148"/>
      <c r="D14" s="148"/>
      <c r="E14" s="164" t="s">
        <v>243</v>
      </c>
      <c r="F14" s="164"/>
    </row>
    <row r="15" spans="2:18" ht="15.75">
      <c r="B15" s="165"/>
      <c r="H15" s="156"/>
    </row>
    <row r="16" spans="2:18" ht="17.25" customHeight="1">
      <c r="B16" s="166"/>
      <c r="H16" s="167" t="s">
        <v>244</v>
      </c>
    </row>
    <row r="17" spans="2:12" ht="22.5" customHeight="1">
      <c r="B17" s="486" t="s">
        <v>245</v>
      </c>
      <c r="C17" s="486" t="s">
        <v>246</v>
      </c>
      <c r="D17" s="488" t="s">
        <v>247</v>
      </c>
      <c r="E17" s="489"/>
      <c r="F17" s="489"/>
      <c r="G17" s="489"/>
      <c r="H17" s="490"/>
    </row>
    <row r="18" spans="2:12" ht="21" hidden="1" customHeight="1">
      <c r="B18" s="487"/>
      <c r="C18" s="487"/>
      <c r="D18" s="168"/>
      <c r="E18" s="169"/>
      <c r="F18" s="169"/>
      <c r="G18" s="169"/>
      <c r="H18" s="170"/>
    </row>
    <row r="19" spans="2:12" ht="12.75" hidden="1" customHeight="1">
      <c r="B19" s="487"/>
      <c r="C19" s="487"/>
      <c r="D19" s="486" t="s">
        <v>248</v>
      </c>
      <c r="E19" s="486" t="s">
        <v>249</v>
      </c>
      <c r="F19" s="492" t="s">
        <v>250</v>
      </c>
      <c r="G19" s="486" t="s">
        <v>251</v>
      </c>
      <c r="H19" s="486" t="s">
        <v>252</v>
      </c>
    </row>
    <row r="20" spans="2:12" ht="47.25" customHeight="1">
      <c r="B20" s="487"/>
      <c r="C20" s="487"/>
      <c r="D20" s="491"/>
      <c r="E20" s="491"/>
      <c r="F20" s="493"/>
      <c r="G20" s="491"/>
      <c r="H20" s="491"/>
    </row>
    <row r="21" spans="2:12" ht="11.25" customHeight="1">
      <c r="B21" s="265">
        <v>1</v>
      </c>
      <c r="C21" s="171">
        <v>2</v>
      </c>
      <c r="D21" s="265">
        <v>3</v>
      </c>
      <c r="E21" s="265">
        <v>4</v>
      </c>
      <c r="F21" s="265">
        <v>5</v>
      </c>
      <c r="G21" s="265">
        <v>6</v>
      </c>
      <c r="H21" s="265">
        <v>7</v>
      </c>
    </row>
    <row r="22" spans="2:12" ht="14.45" customHeight="1">
      <c r="B22" s="172">
        <v>731</v>
      </c>
      <c r="C22" s="173" t="s">
        <v>253</v>
      </c>
      <c r="D22" s="174">
        <v>0</v>
      </c>
      <c r="E22" s="175">
        <v>0</v>
      </c>
      <c r="F22" s="175">
        <v>0</v>
      </c>
      <c r="G22" s="176">
        <v>0</v>
      </c>
      <c r="H22" s="175">
        <f>D22+E22-F22-G22</f>
        <v>0</v>
      </c>
    </row>
    <row r="23" spans="2:12" ht="25.5" customHeight="1">
      <c r="B23" s="172">
        <v>741</v>
      </c>
      <c r="C23" s="177" t="s">
        <v>254</v>
      </c>
      <c r="D23" s="174">
        <v>0</v>
      </c>
      <c r="E23" s="175">
        <v>719.75</v>
      </c>
      <c r="F23" s="175">
        <v>0</v>
      </c>
      <c r="G23" s="176">
        <v>0</v>
      </c>
      <c r="H23" s="175">
        <f>D23+E23-F23-G23</f>
        <v>719.75</v>
      </c>
    </row>
    <row r="24" spans="2:12" ht="14.45" customHeight="1">
      <c r="B24" s="172"/>
      <c r="C24" s="173"/>
      <c r="D24" s="178"/>
      <c r="E24" s="179"/>
      <c r="F24" s="179"/>
      <c r="G24" s="176"/>
      <c r="H24" s="176"/>
    </row>
    <row r="25" spans="2:12" ht="14.45" customHeight="1">
      <c r="B25" s="172"/>
      <c r="C25" s="172"/>
      <c r="D25" s="178"/>
      <c r="E25" s="179"/>
      <c r="F25" s="179"/>
      <c r="G25" s="176"/>
      <c r="H25" s="176"/>
    </row>
    <row r="26" spans="2:12" ht="14.45" customHeight="1">
      <c r="B26" s="172"/>
      <c r="C26" s="172"/>
      <c r="D26" s="178"/>
      <c r="E26" s="179"/>
      <c r="F26" s="179"/>
      <c r="G26" s="176"/>
      <c r="H26" s="176"/>
    </row>
    <row r="27" spans="2:12" ht="14.45" customHeight="1">
      <c r="B27" s="180"/>
      <c r="C27" s="181" t="s">
        <v>255</v>
      </c>
      <c r="D27" s="182">
        <f>D22+D23</f>
        <v>0</v>
      </c>
      <c r="E27" s="182">
        <f>E22+E23</f>
        <v>719.75</v>
      </c>
      <c r="F27" s="182">
        <f>F22+F23</f>
        <v>0</v>
      </c>
      <c r="G27" s="182">
        <f>G22+G23</f>
        <v>0</v>
      </c>
      <c r="H27" s="182">
        <f>H22+H23</f>
        <v>719.75</v>
      </c>
    </row>
    <row r="28" spans="2:12">
      <c r="C28" s="183"/>
      <c r="D28" s="183"/>
      <c r="E28" s="183"/>
      <c r="F28" s="183"/>
    </row>
    <row r="29" spans="2:12" ht="12.75">
      <c r="C29" s="156"/>
      <c r="D29" s="156"/>
      <c r="E29" s="156"/>
      <c r="F29" s="156"/>
    </row>
    <row r="30" spans="2:12" ht="15.75">
      <c r="B30" s="496" t="s">
        <v>222</v>
      </c>
      <c r="C30" s="496"/>
      <c r="D30" s="184"/>
      <c r="E30" s="154"/>
      <c r="F30" s="148"/>
      <c r="G30" s="497" t="s">
        <v>223</v>
      </c>
      <c r="H30" s="497"/>
      <c r="I30" s="156"/>
      <c r="J30" s="185"/>
      <c r="L30" s="186"/>
    </row>
    <row r="31" spans="2:12" ht="30.75" customHeight="1">
      <c r="B31" s="494" t="s">
        <v>256</v>
      </c>
      <c r="C31" s="494"/>
      <c r="D31" s="187"/>
      <c r="E31" s="188" t="s">
        <v>225</v>
      </c>
      <c r="F31" s="188"/>
      <c r="G31" s="495" t="s">
        <v>226</v>
      </c>
      <c r="H31" s="495"/>
      <c r="I31" s="189"/>
      <c r="J31" s="190"/>
      <c r="L31" s="191"/>
    </row>
    <row r="32" spans="2:12" ht="15.75">
      <c r="C32" s="148"/>
      <c r="D32" s="192"/>
      <c r="E32" s="148"/>
      <c r="F32" s="148"/>
      <c r="I32" s="192"/>
      <c r="J32" s="193"/>
      <c r="K32" s="193"/>
      <c r="L32" s="186"/>
    </row>
    <row r="33" spans="2:14" ht="14.25" customHeight="1">
      <c r="B33" s="498" t="s">
        <v>227</v>
      </c>
      <c r="C33" s="498"/>
      <c r="D33" s="194"/>
      <c r="E33" s="154"/>
      <c r="F33" s="148"/>
      <c r="G33" s="498" t="s">
        <v>228</v>
      </c>
      <c r="H33" s="498"/>
      <c r="I33" s="195"/>
      <c r="J33" s="196"/>
      <c r="L33" s="197"/>
      <c r="N33" s="198"/>
    </row>
    <row r="34" spans="2:14" ht="48.75" customHeight="1">
      <c r="B34" s="494" t="s">
        <v>257</v>
      </c>
      <c r="C34" s="494"/>
      <c r="D34" s="266"/>
      <c r="E34" s="188" t="s">
        <v>225</v>
      </c>
      <c r="F34" s="188"/>
      <c r="G34" s="495" t="s">
        <v>226</v>
      </c>
      <c r="H34" s="495"/>
      <c r="I34" s="199"/>
      <c r="J34" s="200"/>
      <c r="L34" s="201"/>
      <c r="N34" s="202"/>
    </row>
    <row r="35" spans="2:14">
      <c r="B35" s="152"/>
      <c r="C35" s="203"/>
      <c r="D35" s="203"/>
      <c r="E35" s="203"/>
      <c r="F35" s="203"/>
      <c r="G35" s="152"/>
      <c r="H35" s="152"/>
      <c r="I35" s="152"/>
      <c r="J35" s="152"/>
      <c r="K35" s="152"/>
    </row>
    <row r="36" spans="2:14">
      <c r="B36" s="152"/>
      <c r="C36" s="203"/>
      <c r="D36" s="203"/>
      <c r="E36" s="203"/>
      <c r="F36" s="203"/>
      <c r="G36" s="152"/>
      <c r="H36" s="152"/>
      <c r="I36" s="152"/>
      <c r="J36" s="152"/>
      <c r="K36" s="152"/>
    </row>
    <row r="37" spans="2:14">
      <c r="B37" s="152"/>
      <c r="C37" s="203"/>
      <c r="D37" s="203"/>
      <c r="E37" s="203"/>
      <c r="F37" s="203"/>
      <c r="G37" s="152"/>
      <c r="H37" s="152"/>
      <c r="I37" s="152"/>
      <c r="J37" s="152"/>
      <c r="K37" s="152"/>
    </row>
    <row r="38" spans="2:14">
      <c r="B38" s="152"/>
      <c r="C38" s="203"/>
      <c r="D38" s="203"/>
      <c r="E38" s="203"/>
      <c r="F38" s="203"/>
      <c r="G38" s="152"/>
      <c r="H38" s="152"/>
      <c r="I38" s="152"/>
      <c r="J38" s="152"/>
      <c r="K38" s="152"/>
    </row>
    <row r="39" spans="2:14">
      <c r="B39" s="152"/>
      <c r="C39" s="203"/>
      <c r="D39" s="203"/>
      <c r="E39" s="203"/>
      <c r="F39" s="203"/>
      <c r="G39" s="152"/>
      <c r="H39" s="152"/>
      <c r="I39" s="152"/>
      <c r="J39" s="152"/>
      <c r="K39" s="152"/>
    </row>
    <row r="40" spans="2:14">
      <c r="B40" s="152"/>
      <c r="C40" s="203"/>
      <c r="D40" s="203"/>
      <c r="E40" s="203"/>
      <c r="F40" s="203"/>
      <c r="G40" s="152"/>
      <c r="H40" s="152"/>
      <c r="I40" s="152"/>
      <c r="J40" s="152"/>
      <c r="K40" s="152"/>
    </row>
    <row r="41" spans="2:14">
      <c r="B41" s="152"/>
      <c r="C41" s="203"/>
      <c r="D41" s="203"/>
      <c r="E41" s="203"/>
      <c r="F41" s="203"/>
      <c r="G41" s="152"/>
      <c r="H41" s="152"/>
      <c r="I41" s="152"/>
      <c r="J41" s="152"/>
      <c r="K41" s="152"/>
    </row>
    <row r="42" spans="2:14">
      <c r="B42" s="152"/>
      <c r="C42" s="203"/>
      <c r="D42" s="203"/>
      <c r="E42" s="203"/>
      <c r="F42" s="203"/>
      <c r="G42" s="152"/>
      <c r="H42" s="152"/>
      <c r="I42" s="152"/>
      <c r="J42" s="152"/>
      <c r="K42" s="152"/>
    </row>
    <row r="43" spans="2:14">
      <c r="B43" s="152"/>
      <c r="C43" s="203"/>
      <c r="D43" s="203"/>
      <c r="E43" s="203"/>
      <c r="F43" s="203"/>
      <c r="G43" s="152"/>
      <c r="H43" s="152"/>
      <c r="I43" s="152"/>
      <c r="J43" s="152"/>
      <c r="K43" s="152"/>
    </row>
    <row r="44" spans="2:14">
      <c r="B44" s="152"/>
      <c r="C44" s="203"/>
      <c r="D44" s="203"/>
      <c r="E44" s="203"/>
      <c r="F44" s="203"/>
      <c r="G44" s="152"/>
      <c r="H44" s="152"/>
      <c r="I44" s="152"/>
      <c r="J44" s="152"/>
      <c r="K44" s="152"/>
    </row>
    <row r="45" spans="2:14">
      <c r="B45" s="152"/>
      <c r="C45" s="203"/>
      <c r="D45" s="203"/>
      <c r="E45" s="203"/>
      <c r="F45" s="203"/>
      <c r="G45" s="152"/>
      <c r="H45" s="152"/>
      <c r="I45" s="152"/>
      <c r="J45" s="152"/>
      <c r="K45" s="152"/>
    </row>
    <row r="46" spans="2:14">
      <c r="B46" s="152"/>
      <c r="C46" s="203"/>
      <c r="D46" s="203"/>
      <c r="E46" s="203"/>
      <c r="F46" s="203"/>
      <c r="G46" s="152"/>
      <c r="H46" s="152"/>
      <c r="I46" s="152"/>
      <c r="J46" s="152"/>
      <c r="K46" s="152"/>
    </row>
    <row r="47" spans="2:14">
      <c r="B47" s="152"/>
      <c r="C47" s="203"/>
      <c r="D47" s="203"/>
      <c r="E47" s="203"/>
      <c r="F47" s="203"/>
      <c r="G47" s="152"/>
      <c r="H47" s="152"/>
      <c r="I47" s="152"/>
      <c r="J47" s="152"/>
      <c r="K47" s="152"/>
    </row>
    <row r="48" spans="2:14">
      <c r="B48" s="152"/>
      <c r="C48" s="203"/>
      <c r="D48" s="203"/>
      <c r="E48" s="203"/>
      <c r="F48" s="203"/>
      <c r="G48" s="152"/>
      <c r="H48" s="152"/>
      <c r="I48" s="152"/>
      <c r="J48" s="152"/>
      <c r="K48" s="152"/>
    </row>
    <row r="49" spans="2:11">
      <c r="B49" s="152"/>
      <c r="C49" s="203"/>
      <c r="D49" s="203"/>
      <c r="E49" s="203"/>
      <c r="F49" s="203"/>
      <c r="G49" s="152"/>
      <c r="H49" s="152"/>
      <c r="I49" s="152"/>
      <c r="J49" s="152"/>
      <c r="K49" s="152"/>
    </row>
    <row r="50" spans="2:11">
      <c r="B50" s="152"/>
      <c r="C50" s="203"/>
      <c r="D50" s="203"/>
      <c r="E50" s="203"/>
      <c r="F50" s="203"/>
      <c r="G50" s="152"/>
      <c r="H50" s="152"/>
      <c r="I50" s="152"/>
      <c r="J50" s="152"/>
      <c r="K50" s="152"/>
    </row>
    <row r="51" spans="2:11">
      <c r="B51" s="152"/>
      <c r="C51" s="203"/>
      <c r="D51" s="203"/>
      <c r="E51" s="203"/>
      <c r="F51" s="203"/>
      <c r="G51" s="152"/>
      <c r="H51" s="152"/>
      <c r="I51" s="152"/>
      <c r="J51" s="152"/>
      <c r="K51" s="152"/>
    </row>
    <row r="52" spans="2:11">
      <c r="B52" s="152"/>
      <c r="C52" s="203"/>
      <c r="D52" s="203"/>
      <c r="E52" s="203"/>
      <c r="F52" s="203"/>
      <c r="G52" s="152"/>
      <c r="H52" s="152"/>
      <c r="I52" s="152"/>
      <c r="J52" s="152"/>
      <c r="K52" s="152"/>
    </row>
    <row r="53" spans="2:11">
      <c r="B53" s="152"/>
      <c r="C53" s="203"/>
      <c r="D53" s="203"/>
      <c r="E53" s="203"/>
      <c r="F53" s="203"/>
      <c r="G53" s="152"/>
      <c r="H53" s="152"/>
      <c r="I53" s="152"/>
      <c r="J53" s="152"/>
      <c r="K53" s="152"/>
    </row>
    <row r="54" spans="2:11">
      <c r="B54" s="152"/>
      <c r="C54" s="203"/>
      <c r="D54" s="203"/>
      <c r="E54" s="203"/>
      <c r="F54" s="203"/>
      <c r="G54" s="152"/>
      <c r="H54" s="152"/>
      <c r="I54" s="152"/>
      <c r="J54" s="152"/>
      <c r="K54" s="152"/>
    </row>
    <row r="55" spans="2:11">
      <c r="B55" s="152"/>
      <c r="C55" s="203"/>
      <c r="D55" s="203"/>
      <c r="E55" s="203"/>
      <c r="F55" s="203"/>
      <c r="G55" s="152"/>
      <c r="H55" s="152"/>
      <c r="I55" s="152"/>
      <c r="J55" s="152"/>
      <c r="K55" s="152"/>
    </row>
    <row r="56" spans="2:11">
      <c r="B56" s="152"/>
      <c r="C56" s="203"/>
      <c r="D56" s="203"/>
      <c r="E56" s="203"/>
      <c r="F56" s="203"/>
      <c r="G56" s="152"/>
      <c r="H56" s="152"/>
      <c r="I56" s="152"/>
      <c r="J56" s="152"/>
      <c r="K56" s="152"/>
    </row>
    <row r="57" spans="2:11">
      <c r="B57" s="152"/>
      <c r="C57" s="203"/>
      <c r="D57" s="203"/>
      <c r="E57" s="203"/>
      <c r="F57" s="203"/>
      <c r="G57" s="152"/>
      <c r="H57" s="152"/>
      <c r="I57" s="152"/>
      <c r="J57" s="152"/>
      <c r="K57" s="152"/>
    </row>
  </sheetData>
  <mergeCells count="24">
    <mergeCell ref="B34:C34"/>
    <mergeCell ref="G34:H34"/>
    <mergeCell ref="B30:C30"/>
    <mergeCell ref="G30:H30"/>
    <mergeCell ref="B31:C31"/>
    <mergeCell ref="G31:H31"/>
    <mergeCell ref="B33:C33"/>
    <mergeCell ref="G33:H33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C9:H9"/>
    <mergeCell ref="H1:I1"/>
    <mergeCell ref="F2:I2"/>
    <mergeCell ref="F3:H3"/>
    <mergeCell ref="F4:H4"/>
    <mergeCell ref="C6:H6"/>
  </mergeCells>
  <pageMargins left="0" right="0" top="0" bottom="0" header="0.31496062992125984" footer="0.31496062992125984"/>
  <pageSetup paperSize="9"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workbookViewId="0">
      <selection activeCell="G8" sqref="G8"/>
    </sheetView>
  </sheetViews>
  <sheetFormatPr defaultRowHeight="12"/>
  <cols>
    <col min="1" max="1" width="23.42578125" style="213" customWidth="1"/>
    <col min="2" max="2" width="7.85546875" style="213" customWidth="1"/>
    <col min="3" max="4" width="8.140625" style="213" customWidth="1"/>
    <col min="5" max="5" width="7.5703125" style="213" customWidth="1"/>
    <col min="6" max="7" width="7.42578125" style="213" customWidth="1"/>
    <col min="8" max="8" width="8.42578125" style="213" customWidth="1"/>
    <col min="9" max="9" width="8.140625" style="213" customWidth="1"/>
    <col min="10" max="10" width="6" style="213" customWidth="1"/>
    <col min="11" max="12" width="8.140625" style="213" customWidth="1"/>
    <col min="13" max="13" width="8.28515625" style="213" customWidth="1"/>
    <col min="14" max="14" width="9.140625" style="213"/>
    <col min="15" max="15" width="6" style="213" customWidth="1"/>
    <col min="16" max="16" width="7.5703125" style="213" customWidth="1"/>
    <col min="17" max="17" width="5.140625" style="213" customWidth="1"/>
    <col min="18" max="18" width="5.28515625" style="213" customWidth="1"/>
    <col min="19" max="19" width="8" style="213" customWidth="1"/>
    <col min="20" max="16384" width="9.140625" style="214"/>
  </cols>
  <sheetData>
    <row r="1" spans="1:19" ht="12" customHeight="1">
      <c r="O1" s="513" t="s">
        <v>437</v>
      </c>
      <c r="P1" s="513"/>
      <c r="Q1" s="513"/>
      <c r="R1" s="513"/>
      <c r="S1" s="513"/>
    </row>
    <row r="2" spans="1:19" ht="32.25" customHeight="1">
      <c r="B2" s="514" t="s">
        <v>443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215"/>
      <c r="O2" s="513"/>
      <c r="P2" s="513"/>
      <c r="Q2" s="513"/>
      <c r="R2" s="513"/>
      <c r="S2" s="513"/>
    </row>
    <row r="3" spans="1:19" ht="12.75" customHeight="1">
      <c r="H3" s="213" t="s">
        <v>258</v>
      </c>
      <c r="I3" s="216"/>
      <c r="J3" s="216"/>
      <c r="K3" s="216"/>
      <c r="L3" s="216"/>
      <c r="M3" s="216"/>
      <c r="N3" s="217"/>
      <c r="O3" s="217"/>
      <c r="P3" s="217"/>
      <c r="Q3" s="217"/>
      <c r="R3" s="217"/>
      <c r="S3" s="217"/>
    </row>
    <row r="4" spans="1:19">
      <c r="I4" s="216"/>
      <c r="J4" s="216"/>
      <c r="K4" s="216"/>
      <c r="L4" s="216"/>
      <c r="M4" s="216"/>
      <c r="N4" s="217"/>
      <c r="O4" s="217"/>
      <c r="P4" s="217"/>
      <c r="Q4" s="217"/>
      <c r="R4" s="217"/>
      <c r="S4" s="217"/>
    </row>
    <row r="5" spans="1:19" ht="12.75" customHeight="1">
      <c r="A5" s="515" t="s">
        <v>444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</row>
    <row r="6" spans="1:19" ht="12" customHeight="1">
      <c r="A6" s="353"/>
      <c r="B6" s="353"/>
      <c r="C6" s="353"/>
      <c r="D6" s="516" t="s">
        <v>474</v>
      </c>
      <c r="E6" s="516"/>
      <c r="F6" s="516"/>
      <c r="G6" s="516"/>
      <c r="H6" s="516"/>
      <c r="I6" s="516"/>
      <c r="J6" s="516"/>
      <c r="K6" s="516"/>
      <c r="L6" s="516"/>
      <c r="M6" s="218"/>
      <c r="N6" s="353"/>
      <c r="O6" s="353"/>
      <c r="P6" s="353"/>
      <c r="Q6" s="353"/>
      <c r="R6" s="353"/>
      <c r="S6" s="353"/>
    </row>
    <row r="7" spans="1:19" ht="12" customHeight="1">
      <c r="A7" s="353"/>
      <c r="B7" s="353"/>
      <c r="C7" s="353"/>
      <c r="D7" s="353"/>
      <c r="E7" s="517" t="s">
        <v>259</v>
      </c>
      <c r="F7" s="517"/>
      <c r="G7" s="517"/>
      <c r="H7" s="517"/>
      <c r="I7" s="517"/>
      <c r="J7" s="517"/>
      <c r="K7" s="517"/>
      <c r="L7" s="517"/>
      <c r="M7" s="218"/>
      <c r="N7" s="353"/>
      <c r="O7" s="353"/>
      <c r="P7" s="353"/>
      <c r="Q7" s="353"/>
      <c r="R7" s="353"/>
      <c r="S7" s="353"/>
    </row>
    <row r="8" spans="1:19" ht="12" customHeight="1">
      <c r="A8" s="219"/>
      <c r="B8" s="354"/>
      <c r="C8" s="354"/>
      <c r="D8" s="354"/>
      <c r="E8" s="354"/>
      <c r="F8" s="354"/>
      <c r="G8" s="354"/>
      <c r="H8" s="220"/>
      <c r="I8" s="220"/>
      <c r="J8" s="503"/>
      <c r="K8" s="503"/>
      <c r="N8" s="353"/>
      <c r="O8" s="353"/>
      <c r="P8" s="353"/>
      <c r="Q8" s="353"/>
      <c r="R8" s="353"/>
      <c r="S8" s="353"/>
    </row>
    <row r="9" spans="1:19" ht="12.75">
      <c r="A9" s="222"/>
      <c r="B9" s="223"/>
      <c r="C9" s="223"/>
      <c r="D9" s="224"/>
      <c r="E9" s="354"/>
      <c r="F9" s="354"/>
      <c r="G9" s="354"/>
      <c r="H9" s="220"/>
      <c r="I9" s="225" t="s">
        <v>260</v>
      </c>
      <c r="J9" s="518" t="s">
        <v>445</v>
      </c>
      <c r="K9" s="518"/>
      <c r="L9" s="518"/>
      <c r="M9" s="518"/>
      <c r="N9" s="518"/>
      <c r="O9" s="518"/>
      <c r="P9" s="503"/>
      <c r="Q9" s="503"/>
      <c r="R9" s="508">
        <v>7</v>
      </c>
      <c r="S9" s="509"/>
    </row>
    <row r="10" spans="1:19" ht="12.75">
      <c r="A10" s="222"/>
      <c r="B10" s="226"/>
      <c r="C10" s="226"/>
      <c r="D10" s="226"/>
      <c r="E10" s="227"/>
      <c r="F10" s="227"/>
      <c r="G10" s="227"/>
      <c r="H10" s="220"/>
      <c r="I10" s="510"/>
      <c r="J10" s="510"/>
      <c r="K10" s="510"/>
      <c r="L10" s="510"/>
      <c r="M10" s="510"/>
      <c r="N10" s="510"/>
      <c r="O10" s="510"/>
      <c r="Q10" s="221"/>
      <c r="R10" s="221"/>
      <c r="S10" s="221"/>
    </row>
    <row r="11" spans="1:19" ht="12.75">
      <c r="A11" s="222"/>
      <c r="B11" s="226"/>
      <c r="C11" s="226"/>
      <c r="D11" s="226"/>
      <c r="E11" s="227"/>
      <c r="F11" s="227"/>
      <c r="G11" s="227"/>
      <c r="H11" s="511" t="s">
        <v>438</v>
      </c>
      <c r="I11" s="511"/>
      <c r="J11" s="511"/>
      <c r="K11" s="511"/>
      <c r="L11" s="511"/>
      <c r="M11" s="511"/>
      <c r="N11" s="511"/>
      <c r="O11" s="511"/>
      <c r="Q11" s="221"/>
      <c r="R11" s="508" t="s">
        <v>261</v>
      </c>
      <c r="S11" s="509"/>
    </row>
    <row r="12" spans="1:19" ht="12.75">
      <c r="A12" s="228"/>
      <c r="B12" s="226"/>
      <c r="C12" s="229" t="s">
        <v>262</v>
      </c>
      <c r="D12" s="229"/>
      <c r="E12" s="230"/>
      <c r="F12" s="230"/>
      <c r="G12" s="231"/>
      <c r="H12" s="510" t="s">
        <v>263</v>
      </c>
      <c r="I12" s="510"/>
      <c r="J12" s="510"/>
      <c r="K12" s="510"/>
      <c r="L12" s="510"/>
      <c r="M12" s="510"/>
      <c r="N12" s="510"/>
      <c r="O12" s="512"/>
      <c r="P12" s="372" t="s">
        <v>264</v>
      </c>
      <c r="Q12" s="372" t="s">
        <v>265</v>
      </c>
      <c r="R12" s="373" t="s">
        <v>266</v>
      </c>
      <c r="S12" s="373" t="s">
        <v>264</v>
      </c>
    </row>
    <row r="13" spans="1:19" ht="13.5" thickBot="1">
      <c r="A13" s="232"/>
      <c r="B13" s="226"/>
      <c r="C13" s="226"/>
      <c r="D13" s="226"/>
      <c r="E13" s="233"/>
      <c r="F13" s="233"/>
      <c r="G13" s="233"/>
      <c r="H13" s="234"/>
      <c r="I13" s="234"/>
      <c r="J13" s="234"/>
      <c r="K13" s="234"/>
      <c r="L13" s="234"/>
      <c r="M13" s="234"/>
      <c r="N13" s="234"/>
      <c r="O13" s="234"/>
      <c r="P13" s="235"/>
      <c r="Q13" s="235"/>
      <c r="R13" s="235"/>
      <c r="S13" s="235"/>
    </row>
    <row r="14" spans="1:19" ht="12.75">
      <c r="A14" s="519" t="s">
        <v>267</v>
      </c>
      <c r="B14" s="522" t="s">
        <v>268</v>
      </c>
      <c r="C14" s="523"/>
      <c r="D14" s="523"/>
      <c r="E14" s="523"/>
      <c r="F14" s="523"/>
      <c r="G14" s="524"/>
      <c r="H14" s="525" t="s">
        <v>269</v>
      </c>
      <c r="I14" s="526"/>
      <c r="J14" s="526"/>
      <c r="K14" s="526"/>
      <c r="L14" s="527"/>
      <c r="M14" s="525" t="s">
        <v>270</v>
      </c>
      <c r="N14" s="526"/>
      <c r="O14" s="526"/>
      <c r="P14" s="526"/>
      <c r="Q14" s="526"/>
      <c r="R14" s="526"/>
      <c r="S14" s="527"/>
    </row>
    <row r="15" spans="1:19" ht="12.75">
      <c r="A15" s="520"/>
      <c r="B15" s="528" t="s">
        <v>271</v>
      </c>
      <c r="C15" s="529"/>
      <c r="D15" s="529"/>
      <c r="E15" s="529" t="s">
        <v>272</v>
      </c>
      <c r="F15" s="529"/>
      <c r="G15" s="530"/>
      <c r="H15" s="506" t="s">
        <v>273</v>
      </c>
      <c r="I15" s="499" t="s">
        <v>274</v>
      </c>
      <c r="J15" s="499" t="s">
        <v>275</v>
      </c>
      <c r="K15" s="507" t="s">
        <v>276</v>
      </c>
      <c r="L15" s="505" t="s">
        <v>277</v>
      </c>
      <c r="M15" s="506" t="s">
        <v>273</v>
      </c>
      <c r="N15" s="499" t="s">
        <v>274</v>
      </c>
      <c r="O15" s="499" t="s">
        <v>275</v>
      </c>
      <c r="P15" s="507" t="s">
        <v>278</v>
      </c>
      <c r="Q15" s="499" t="s">
        <v>279</v>
      </c>
      <c r="R15" s="499" t="s">
        <v>280</v>
      </c>
      <c r="S15" s="500" t="s">
        <v>277</v>
      </c>
    </row>
    <row r="16" spans="1:19" ht="67.5">
      <c r="A16" s="521"/>
      <c r="B16" s="356" t="s">
        <v>281</v>
      </c>
      <c r="C16" s="355" t="s">
        <v>282</v>
      </c>
      <c r="D16" s="355" t="s">
        <v>283</v>
      </c>
      <c r="E16" s="236" t="s">
        <v>281</v>
      </c>
      <c r="F16" s="355" t="s">
        <v>282</v>
      </c>
      <c r="G16" s="237" t="s">
        <v>284</v>
      </c>
      <c r="H16" s="506"/>
      <c r="I16" s="499"/>
      <c r="J16" s="499"/>
      <c r="K16" s="507"/>
      <c r="L16" s="505"/>
      <c r="M16" s="506"/>
      <c r="N16" s="499"/>
      <c r="O16" s="499"/>
      <c r="P16" s="507"/>
      <c r="Q16" s="499"/>
      <c r="R16" s="499"/>
      <c r="S16" s="501"/>
    </row>
    <row r="17" spans="1:19">
      <c r="A17" s="357">
        <v>1</v>
      </c>
      <c r="B17" s="239">
        <v>2</v>
      </c>
      <c r="C17" s="240">
        <v>3</v>
      </c>
      <c r="D17" s="240">
        <v>4</v>
      </c>
      <c r="E17" s="241">
        <v>5</v>
      </c>
      <c r="F17" s="240">
        <v>6</v>
      </c>
      <c r="G17" s="242">
        <v>7</v>
      </c>
      <c r="H17" s="238">
        <v>8</v>
      </c>
      <c r="I17" s="241">
        <v>9</v>
      </c>
      <c r="J17" s="241">
        <v>10</v>
      </c>
      <c r="K17" s="241">
        <v>11</v>
      </c>
      <c r="L17" s="243">
        <v>12</v>
      </c>
      <c r="M17" s="238">
        <v>13</v>
      </c>
      <c r="N17" s="241">
        <v>14</v>
      </c>
      <c r="O17" s="241">
        <v>15</v>
      </c>
      <c r="P17" s="241">
        <v>16</v>
      </c>
      <c r="Q17" s="241">
        <v>17</v>
      </c>
      <c r="R17" s="241">
        <v>18</v>
      </c>
      <c r="S17" s="243">
        <v>19</v>
      </c>
    </row>
    <row r="18" spans="1:19" ht="21.75" customHeight="1">
      <c r="A18" s="358" t="s">
        <v>439</v>
      </c>
      <c r="B18" s="244">
        <v>1</v>
      </c>
      <c r="C18" s="245">
        <v>1</v>
      </c>
      <c r="D18" s="246">
        <v>1</v>
      </c>
      <c r="E18" s="247">
        <v>1</v>
      </c>
      <c r="F18" s="245">
        <v>1</v>
      </c>
      <c r="G18" s="248">
        <v>1</v>
      </c>
      <c r="H18" s="244">
        <v>5965</v>
      </c>
      <c r="I18" s="245">
        <v>849</v>
      </c>
      <c r="J18" s="245"/>
      <c r="K18" s="246"/>
      <c r="L18" s="249">
        <f>SUM(H18:K18)</f>
        <v>6814</v>
      </c>
      <c r="M18" s="244">
        <v>5965</v>
      </c>
      <c r="N18" s="245">
        <v>849</v>
      </c>
      <c r="O18" s="245"/>
      <c r="P18" s="245"/>
      <c r="Q18" s="247"/>
      <c r="R18" s="247"/>
      <c r="S18" s="249">
        <f>SUM(M18:R18)</f>
        <v>6814</v>
      </c>
    </row>
    <row r="19" spans="1:19" ht="24" customHeight="1">
      <c r="A19" s="359" t="s">
        <v>440</v>
      </c>
      <c r="B19" s="244">
        <v>1</v>
      </c>
      <c r="C19" s="245">
        <v>1</v>
      </c>
      <c r="D19" s="246">
        <v>1</v>
      </c>
      <c r="E19" s="247">
        <v>1</v>
      </c>
      <c r="F19" s="245">
        <v>1</v>
      </c>
      <c r="G19" s="248">
        <v>1</v>
      </c>
      <c r="H19" s="244"/>
      <c r="I19" s="245"/>
      <c r="J19" s="245"/>
      <c r="K19" s="246"/>
      <c r="L19" s="249">
        <f t="shared" ref="L19:L24" si="0">SUM(H19:K19)</f>
        <v>0</v>
      </c>
      <c r="M19" s="244"/>
      <c r="N19" s="245"/>
      <c r="O19" s="245"/>
      <c r="P19" s="245"/>
      <c r="Q19" s="247"/>
      <c r="R19" s="247"/>
      <c r="S19" s="249">
        <f t="shared" ref="S19:S24" si="1">SUM(M19:R19)</f>
        <v>0</v>
      </c>
    </row>
    <row r="20" spans="1:19" ht="18" customHeight="1">
      <c r="A20" s="360" t="s">
        <v>285</v>
      </c>
      <c r="B20" s="244">
        <v>9.25</v>
      </c>
      <c r="C20" s="245">
        <v>9.25</v>
      </c>
      <c r="D20" s="246">
        <v>9.25</v>
      </c>
      <c r="E20" s="247">
        <v>8.5</v>
      </c>
      <c r="F20" s="245">
        <v>8.5</v>
      </c>
      <c r="G20" s="248">
        <v>8.5</v>
      </c>
      <c r="H20" s="244">
        <v>32202</v>
      </c>
      <c r="I20" s="245">
        <v>2461</v>
      </c>
      <c r="J20" s="245"/>
      <c r="K20" s="246"/>
      <c r="L20" s="249">
        <f t="shared" si="0"/>
        <v>34663</v>
      </c>
      <c r="M20" s="244">
        <v>32202</v>
      </c>
      <c r="N20" s="245">
        <v>2461</v>
      </c>
      <c r="O20" s="245"/>
      <c r="P20" s="245"/>
      <c r="Q20" s="247"/>
      <c r="R20" s="247"/>
      <c r="S20" s="249">
        <f t="shared" si="1"/>
        <v>34663</v>
      </c>
    </row>
    <row r="21" spans="1:19" ht="24">
      <c r="A21" s="358" t="s">
        <v>441</v>
      </c>
      <c r="B21" s="244"/>
      <c r="C21" s="245"/>
      <c r="D21" s="246"/>
      <c r="E21" s="247"/>
      <c r="F21" s="245"/>
      <c r="G21" s="248"/>
      <c r="H21" s="244"/>
      <c r="I21" s="245"/>
      <c r="J21" s="245"/>
      <c r="K21" s="246"/>
      <c r="L21" s="249">
        <f t="shared" si="0"/>
        <v>0</v>
      </c>
      <c r="M21" s="244"/>
      <c r="N21" s="245"/>
      <c r="O21" s="245"/>
      <c r="P21" s="245"/>
      <c r="Q21" s="247"/>
      <c r="R21" s="247"/>
      <c r="S21" s="249">
        <f t="shared" si="1"/>
        <v>0</v>
      </c>
    </row>
    <row r="22" spans="1:19" ht="24" customHeight="1">
      <c r="A22" s="358" t="s">
        <v>442</v>
      </c>
      <c r="B22" s="244"/>
      <c r="C22" s="245"/>
      <c r="D22" s="246"/>
      <c r="E22" s="247"/>
      <c r="F22" s="245"/>
      <c r="G22" s="248"/>
      <c r="H22" s="244"/>
      <c r="I22" s="245"/>
      <c r="J22" s="245"/>
      <c r="K22" s="246"/>
      <c r="L22" s="249">
        <f t="shared" si="0"/>
        <v>0</v>
      </c>
      <c r="M22" s="244"/>
      <c r="N22" s="245"/>
      <c r="O22" s="245"/>
      <c r="P22" s="245"/>
      <c r="Q22" s="247"/>
      <c r="R22" s="247"/>
      <c r="S22" s="249">
        <f t="shared" si="1"/>
        <v>0</v>
      </c>
    </row>
    <row r="23" spans="1:19" ht="12.75">
      <c r="A23" s="360" t="s">
        <v>286</v>
      </c>
      <c r="B23" s="244">
        <v>3.25</v>
      </c>
      <c r="C23" s="245">
        <v>3.25</v>
      </c>
      <c r="D23" s="246">
        <v>3.25</v>
      </c>
      <c r="E23" s="247">
        <v>3.25</v>
      </c>
      <c r="F23" s="245">
        <v>3.25</v>
      </c>
      <c r="G23" s="248">
        <v>3.25</v>
      </c>
      <c r="H23" s="244">
        <v>10853</v>
      </c>
      <c r="I23" s="245">
        <v>670</v>
      </c>
      <c r="J23" s="245"/>
      <c r="K23" s="246"/>
      <c r="L23" s="249">
        <f t="shared" si="0"/>
        <v>11523</v>
      </c>
      <c r="M23" s="244">
        <v>10853</v>
      </c>
      <c r="N23" s="245">
        <v>670</v>
      </c>
      <c r="O23" s="245"/>
      <c r="P23" s="245"/>
      <c r="Q23" s="247"/>
      <c r="R23" s="247"/>
      <c r="S23" s="249">
        <f t="shared" si="1"/>
        <v>11523</v>
      </c>
    </row>
    <row r="24" spans="1:19" ht="24">
      <c r="A24" s="361" t="s">
        <v>287</v>
      </c>
      <c r="B24" s="244">
        <v>1</v>
      </c>
      <c r="C24" s="245">
        <v>1</v>
      </c>
      <c r="D24" s="246">
        <v>1</v>
      </c>
      <c r="E24" s="247">
        <v>1</v>
      </c>
      <c r="F24" s="245">
        <v>1</v>
      </c>
      <c r="G24" s="248">
        <v>1</v>
      </c>
      <c r="H24" s="244">
        <v>2628</v>
      </c>
      <c r="I24" s="245"/>
      <c r="J24" s="245"/>
      <c r="K24" s="246"/>
      <c r="L24" s="249">
        <f t="shared" si="0"/>
        <v>2628</v>
      </c>
      <c r="M24" s="244">
        <v>2628</v>
      </c>
      <c r="N24" s="245"/>
      <c r="O24" s="245"/>
      <c r="P24" s="245"/>
      <c r="Q24" s="247"/>
      <c r="R24" s="247"/>
      <c r="S24" s="249">
        <f t="shared" si="1"/>
        <v>2628</v>
      </c>
    </row>
    <row r="25" spans="1:19" ht="12.75">
      <c r="A25" s="362" t="s">
        <v>288</v>
      </c>
      <c r="B25" s="363">
        <f t="shared" ref="B25:G25" si="2">SUM(B18,B20,B21,B22,B23)</f>
        <v>13.5</v>
      </c>
      <c r="C25" s="364">
        <f t="shared" si="2"/>
        <v>13.5</v>
      </c>
      <c r="D25" s="364">
        <f t="shared" si="2"/>
        <v>13.5</v>
      </c>
      <c r="E25" s="364">
        <f t="shared" si="2"/>
        <v>12.75</v>
      </c>
      <c r="F25" s="364">
        <f t="shared" si="2"/>
        <v>12.75</v>
      </c>
      <c r="G25" s="365">
        <f t="shared" si="2"/>
        <v>12.75</v>
      </c>
      <c r="H25" s="363">
        <f>SUM(H18,H20,H21,H22,H23,)</f>
        <v>49020</v>
      </c>
      <c r="I25" s="364">
        <f>SUM(I18,I20,I21,I22,I23,)</f>
        <v>3980</v>
      </c>
      <c r="J25" s="364">
        <f t="shared" ref="J25:S25" si="3">SUM(J18,J20,J21,J22,J23)</f>
        <v>0</v>
      </c>
      <c r="K25" s="364">
        <f t="shared" si="3"/>
        <v>0</v>
      </c>
      <c r="L25" s="374">
        <f t="shared" si="3"/>
        <v>53000</v>
      </c>
      <c r="M25" s="363">
        <f t="shared" si="3"/>
        <v>49020</v>
      </c>
      <c r="N25" s="364">
        <f t="shared" si="3"/>
        <v>3980</v>
      </c>
      <c r="O25" s="364">
        <f t="shared" si="3"/>
        <v>0</v>
      </c>
      <c r="P25" s="364">
        <f t="shared" si="3"/>
        <v>0</v>
      </c>
      <c r="Q25" s="364">
        <f t="shared" si="3"/>
        <v>0</v>
      </c>
      <c r="R25" s="364">
        <f t="shared" si="3"/>
        <v>0</v>
      </c>
      <c r="S25" s="374">
        <f t="shared" si="3"/>
        <v>53000</v>
      </c>
    </row>
    <row r="26" spans="1:19" ht="24.75" thickBot="1">
      <c r="A26" s="366" t="s">
        <v>440</v>
      </c>
      <c r="B26" s="367">
        <f>SUM(B19,B20)</f>
        <v>10.25</v>
      </c>
      <c r="C26" s="368">
        <f t="shared" ref="C26:S26" si="4">SUM(C19,C20)</f>
        <v>10.25</v>
      </c>
      <c r="D26" s="368">
        <f t="shared" si="4"/>
        <v>10.25</v>
      </c>
      <c r="E26" s="368">
        <f t="shared" si="4"/>
        <v>9.5</v>
      </c>
      <c r="F26" s="368">
        <f t="shared" si="4"/>
        <v>9.5</v>
      </c>
      <c r="G26" s="369">
        <f t="shared" si="4"/>
        <v>9.5</v>
      </c>
      <c r="H26" s="367">
        <f t="shared" si="4"/>
        <v>32202</v>
      </c>
      <c r="I26" s="368">
        <f t="shared" si="4"/>
        <v>2461</v>
      </c>
      <c r="J26" s="368">
        <f t="shared" si="4"/>
        <v>0</v>
      </c>
      <c r="K26" s="368">
        <f t="shared" si="4"/>
        <v>0</v>
      </c>
      <c r="L26" s="369">
        <f t="shared" si="4"/>
        <v>34663</v>
      </c>
      <c r="M26" s="367">
        <f t="shared" si="4"/>
        <v>32202</v>
      </c>
      <c r="N26" s="368">
        <f t="shared" si="4"/>
        <v>2461</v>
      </c>
      <c r="O26" s="368">
        <f t="shared" si="4"/>
        <v>0</v>
      </c>
      <c r="P26" s="368">
        <f t="shared" si="4"/>
        <v>0</v>
      </c>
      <c r="Q26" s="368">
        <f t="shared" si="4"/>
        <v>0</v>
      </c>
      <c r="R26" s="368">
        <f t="shared" si="4"/>
        <v>0</v>
      </c>
      <c r="S26" s="369">
        <f t="shared" si="4"/>
        <v>34663</v>
      </c>
    </row>
    <row r="27" spans="1:19" ht="12.75">
      <c r="A27" s="250" t="s">
        <v>289</v>
      </c>
      <c r="B27" s="250"/>
      <c r="C27" s="250"/>
      <c r="D27" s="220"/>
      <c r="E27" s="220"/>
      <c r="F27" s="220"/>
      <c r="G27" s="220"/>
      <c r="H27" s="220"/>
      <c r="I27" s="220"/>
      <c r="J27" s="220"/>
      <c r="K27" s="220"/>
    </row>
    <row r="28" spans="1:19" ht="12.75">
      <c r="A28" s="251" t="s">
        <v>290</v>
      </c>
      <c r="B28" s="251"/>
      <c r="C28" s="251"/>
      <c r="E28" s="252"/>
      <c r="F28" s="252"/>
      <c r="G28" s="252"/>
      <c r="H28" s="252"/>
      <c r="I28" s="252"/>
      <c r="J28" s="251"/>
      <c r="K28" s="251"/>
      <c r="L28" s="502" t="s">
        <v>223</v>
      </c>
      <c r="M28" s="502"/>
      <c r="N28" s="502"/>
      <c r="O28" s="502"/>
      <c r="P28" s="502"/>
    </row>
    <row r="29" spans="1:19" ht="12.75">
      <c r="A29" s="503"/>
      <c r="B29" s="503"/>
      <c r="C29" s="354"/>
      <c r="G29" s="504" t="s">
        <v>225</v>
      </c>
      <c r="H29" s="504"/>
      <c r="I29" s="250"/>
      <c r="J29" s="250"/>
      <c r="K29" s="250"/>
      <c r="L29" s="250"/>
      <c r="M29" s="253" t="s">
        <v>226</v>
      </c>
      <c r="N29" s="253"/>
      <c r="O29" s="354"/>
    </row>
    <row r="30" spans="1:19" ht="12.75" customHeight="1">
      <c r="A30" s="354"/>
      <c r="B30" s="354"/>
      <c r="C30" s="354"/>
      <c r="H30" s="354"/>
      <c r="K30" s="220"/>
      <c r="L30" s="220"/>
      <c r="M30" s="354"/>
      <c r="N30" s="354"/>
      <c r="O30" s="354"/>
    </row>
    <row r="31" spans="1:19" s="213" customFormat="1" ht="12.75">
      <c r="A31" s="251" t="s">
        <v>291</v>
      </c>
      <c r="B31" s="251"/>
      <c r="C31" s="251"/>
      <c r="E31" s="252"/>
      <c r="F31" s="252"/>
      <c r="G31" s="252"/>
      <c r="H31" s="252"/>
      <c r="I31" s="252"/>
      <c r="J31" s="251"/>
      <c r="K31" s="251"/>
      <c r="L31" s="502" t="s">
        <v>228</v>
      </c>
      <c r="M31" s="502"/>
      <c r="N31" s="502"/>
      <c r="O31" s="502"/>
      <c r="P31" s="502"/>
    </row>
    <row r="32" spans="1:19" s="213" customFormat="1" ht="12.75">
      <c r="A32" s="503"/>
      <c r="B32" s="503"/>
      <c r="C32" s="354"/>
      <c r="G32" s="504" t="s">
        <v>225</v>
      </c>
      <c r="H32" s="504"/>
      <c r="I32" s="250"/>
      <c r="J32" s="250"/>
      <c r="K32" s="250"/>
      <c r="L32" s="250"/>
      <c r="M32" s="253" t="s">
        <v>226</v>
      </c>
      <c r="N32" s="253"/>
      <c r="O32" s="354"/>
    </row>
    <row r="33" s="214" customFormat="1" ht="12.75" customHeight="1"/>
    <row r="34" s="214" customFormat="1"/>
  </sheetData>
  <mergeCells count="37">
    <mergeCell ref="J8:K8"/>
    <mergeCell ref="J9:O9"/>
    <mergeCell ref="L31:P31"/>
    <mergeCell ref="A32:B32"/>
    <mergeCell ref="G32:H32"/>
    <mergeCell ref="P9:Q9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K15:K16"/>
    <mergeCell ref="O1:S2"/>
    <mergeCell ref="B2:M2"/>
    <mergeCell ref="A5:S5"/>
    <mergeCell ref="D6:L6"/>
    <mergeCell ref="E7:L7"/>
    <mergeCell ref="R9:S9"/>
    <mergeCell ref="I10:O10"/>
    <mergeCell ref="H11:O11"/>
    <mergeCell ref="R11:S11"/>
    <mergeCell ref="H12:O12"/>
    <mergeCell ref="Q15:Q16"/>
    <mergeCell ref="R15:R16"/>
    <mergeCell ref="S15:S16"/>
    <mergeCell ref="L28:P28"/>
    <mergeCell ref="A29:B29"/>
    <mergeCell ref="G29:H29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" right="0" top="0" bottom="0" header="0.31496062992125984" footer="0.31496062992125984"/>
  <pageSetup paperSize="9"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>
      <selection activeCell="E14" sqref="E14"/>
    </sheetView>
  </sheetViews>
  <sheetFormatPr defaultRowHeight="15"/>
  <cols>
    <col min="1" max="4" width="9.140625" style="277"/>
    <col min="5" max="5" width="11.7109375" style="277" customWidth="1"/>
    <col min="6" max="6" width="4.28515625" style="277" customWidth="1"/>
    <col min="7" max="8" width="9.140625" style="277"/>
    <col min="9" max="9" width="6.5703125" style="277" customWidth="1"/>
    <col min="10" max="10" width="9.140625" style="277"/>
    <col min="11" max="11" width="5.28515625" style="277" customWidth="1"/>
    <col min="12" max="12" width="7.140625" style="277" customWidth="1"/>
    <col min="13" max="13" width="7.5703125" style="277" customWidth="1"/>
    <col min="14" max="14" width="17.85546875" style="277" customWidth="1"/>
    <col min="15" max="16384" width="9.140625" style="277"/>
  </cols>
  <sheetData>
    <row r="1" spans="1:19">
      <c r="L1" s="278"/>
      <c r="M1" s="278" t="s">
        <v>296</v>
      </c>
      <c r="N1" s="278"/>
      <c r="O1" s="278"/>
    </row>
    <row r="2" spans="1:19">
      <c r="L2" s="278"/>
      <c r="M2" s="278" t="s">
        <v>297</v>
      </c>
      <c r="N2" s="278"/>
      <c r="O2" s="278"/>
    </row>
    <row r="3" spans="1:19">
      <c r="B3" s="278"/>
      <c r="C3" s="278"/>
      <c r="D3" s="278"/>
      <c r="E3" s="278"/>
      <c r="F3" s="278"/>
      <c r="L3" s="278"/>
      <c r="M3" s="278" t="s">
        <v>298</v>
      </c>
      <c r="N3" s="278"/>
      <c r="O3" s="278"/>
    </row>
    <row r="4" spans="1:19">
      <c r="B4" s="279" t="s">
        <v>299</v>
      </c>
      <c r="C4" s="279"/>
      <c r="D4" s="279"/>
      <c r="E4" s="279"/>
      <c r="F4" s="278"/>
      <c r="G4" s="278"/>
      <c r="L4" s="278"/>
      <c r="M4" s="278" t="s">
        <v>300</v>
      </c>
      <c r="N4" s="278"/>
      <c r="O4" s="278"/>
    </row>
    <row r="5" spans="1:19">
      <c r="B5" s="534" t="s">
        <v>301</v>
      </c>
      <c r="C5" s="534"/>
      <c r="D5" s="534"/>
      <c r="E5" s="534"/>
      <c r="L5" s="278"/>
      <c r="M5" s="278" t="s">
        <v>302</v>
      </c>
      <c r="N5" s="278"/>
    </row>
    <row r="6" spans="1:19">
      <c r="B6" s="280"/>
      <c r="C6" s="280"/>
      <c r="D6" s="280"/>
      <c r="E6" s="280"/>
    </row>
    <row r="7" spans="1:19">
      <c r="B7" s="535" t="s">
        <v>303</v>
      </c>
      <c r="C7" s="535"/>
      <c r="D7" s="535"/>
      <c r="E7" s="535"/>
    </row>
    <row r="8" spans="1:19">
      <c r="B8" s="536" t="s">
        <v>304</v>
      </c>
      <c r="C8" s="536"/>
      <c r="D8" s="536"/>
      <c r="E8" s="536"/>
    </row>
    <row r="9" spans="1:19">
      <c r="A9" s="281"/>
      <c r="B9" s="537"/>
      <c r="C9" s="537"/>
      <c r="D9" s="537"/>
      <c r="E9" s="537"/>
      <c r="F9" s="281"/>
      <c r="G9" s="281"/>
      <c r="H9" s="281"/>
      <c r="I9" s="281"/>
      <c r="J9" s="281"/>
      <c r="K9" s="281"/>
      <c r="L9" s="281"/>
      <c r="M9" s="538" t="s">
        <v>305</v>
      </c>
      <c r="N9" s="538"/>
    </row>
    <row r="10" spans="1:19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9">
      <c r="A11" s="539" t="s">
        <v>398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281"/>
      <c r="N11" s="281"/>
    </row>
    <row r="12" spans="1:19">
      <c r="M12" s="540"/>
      <c r="N12" s="540"/>
    </row>
    <row r="13" spans="1:19">
      <c r="D13" s="541">
        <v>43935</v>
      </c>
      <c r="E13" s="542"/>
    </row>
    <row r="14" spans="1:19">
      <c r="D14" s="283"/>
      <c r="E14" s="284"/>
    </row>
    <row r="15" spans="1:19">
      <c r="J15" s="285"/>
      <c r="N15" s="286" t="s">
        <v>306</v>
      </c>
      <c r="P15" s="287"/>
      <c r="Q15" s="287"/>
      <c r="R15" s="287"/>
      <c r="S15" s="287"/>
    </row>
    <row r="16" spans="1:19">
      <c r="A16" s="288"/>
      <c r="B16" s="289"/>
      <c r="C16" s="289"/>
      <c r="D16" s="290"/>
      <c r="E16" s="543" t="s">
        <v>307</v>
      </c>
      <c r="F16" s="544"/>
      <c r="G16" s="545"/>
      <c r="H16" s="291" t="s">
        <v>308</v>
      </c>
      <c r="I16" s="290"/>
      <c r="J16" s="543" t="s">
        <v>309</v>
      </c>
      <c r="K16" s="545"/>
      <c r="L16" s="546"/>
      <c r="M16" s="547"/>
      <c r="N16" s="292" t="s">
        <v>310</v>
      </c>
      <c r="P16" s="287"/>
      <c r="Q16" s="287"/>
      <c r="R16" s="287"/>
      <c r="S16" s="287"/>
    </row>
    <row r="17" spans="1:19">
      <c r="A17" s="293"/>
      <c r="B17" s="537" t="s">
        <v>311</v>
      </c>
      <c r="C17" s="537"/>
      <c r="D17" s="294"/>
      <c r="E17" s="548" t="s">
        <v>312</v>
      </c>
      <c r="F17" s="549"/>
      <c r="G17" s="550"/>
      <c r="H17" s="531" t="s">
        <v>313</v>
      </c>
      <c r="I17" s="532"/>
      <c r="J17" s="531" t="s">
        <v>314</v>
      </c>
      <c r="K17" s="532"/>
      <c r="L17" s="531" t="s">
        <v>315</v>
      </c>
      <c r="M17" s="533"/>
      <c r="N17" s="295" t="s">
        <v>316</v>
      </c>
      <c r="P17" s="296"/>
      <c r="Q17" s="287"/>
      <c r="R17" s="287"/>
      <c r="S17" s="287"/>
    </row>
    <row r="18" spans="1:19">
      <c r="A18" s="293"/>
      <c r="B18" s="287"/>
      <c r="C18" s="287"/>
      <c r="D18" s="294"/>
      <c r="E18" s="551" t="s">
        <v>317</v>
      </c>
      <c r="F18" s="543" t="s">
        <v>318</v>
      </c>
      <c r="G18" s="545"/>
      <c r="H18" s="531" t="s">
        <v>319</v>
      </c>
      <c r="I18" s="532"/>
      <c r="J18" s="297" t="s">
        <v>320</v>
      </c>
      <c r="K18" s="294"/>
      <c r="L18" s="531" t="s">
        <v>314</v>
      </c>
      <c r="M18" s="533"/>
      <c r="N18" s="295" t="s">
        <v>319</v>
      </c>
      <c r="P18" s="287"/>
      <c r="Q18" s="296"/>
      <c r="R18" s="296"/>
      <c r="S18" s="287"/>
    </row>
    <row r="19" spans="1:19">
      <c r="A19" s="298"/>
      <c r="B19" s="299"/>
      <c r="C19" s="299"/>
      <c r="D19" s="300"/>
      <c r="E19" s="552"/>
      <c r="F19" s="548" t="s">
        <v>321</v>
      </c>
      <c r="G19" s="550"/>
      <c r="H19" s="548" t="s">
        <v>322</v>
      </c>
      <c r="I19" s="550"/>
      <c r="J19" s="548" t="s">
        <v>322</v>
      </c>
      <c r="K19" s="550"/>
      <c r="L19" s="553"/>
      <c r="M19" s="554"/>
      <c r="N19" s="295" t="s">
        <v>322</v>
      </c>
      <c r="P19" s="287"/>
      <c r="Q19" s="287"/>
      <c r="R19" s="287"/>
      <c r="S19" s="287"/>
    </row>
    <row r="20" spans="1:19">
      <c r="A20" s="566" t="s">
        <v>323</v>
      </c>
      <c r="B20" s="567"/>
      <c r="C20" s="567"/>
      <c r="D20" s="568"/>
      <c r="E20" s="555" t="s">
        <v>324</v>
      </c>
      <c r="F20" s="546" t="s">
        <v>324</v>
      </c>
      <c r="G20" s="572"/>
      <c r="H20" s="546" t="s">
        <v>324</v>
      </c>
      <c r="I20" s="572"/>
      <c r="J20" s="546" t="s">
        <v>324</v>
      </c>
      <c r="K20" s="572"/>
      <c r="L20" s="546" t="s">
        <v>324</v>
      </c>
      <c r="M20" s="572"/>
      <c r="N20" s="555">
        <v>0</v>
      </c>
      <c r="P20" s="287"/>
      <c r="Q20" s="287"/>
      <c r="R20" s="287"/>
      <c r="S20" s="287"/>
    </row>
    <row r="21" spans="1:19">
      <c r="A21" s="569"/>
      <c r="B21" s="570"/>
      <c r="C21" s="570"/>
      <c r="D21" s="571"/>
      <c r="E21" s="556"/>
      <c r="F21" s="553"/>
      <c r="G21" s="573"/>
      <c r="H21" s="553"/>
      <c r="I21" s="573"/>
      <c r="J21" s="553"/>
      <c r="K21" s="573"/>
      <c r="L21" s="553"/>
      <c r="M21" s="573"/>
      <c r="N21" s="556"/>
    </row>
    <row r="22" spans="1:19">
      <c r="A22" s="557" t="s">
        <v>325</v>
      </c>
      <c r="B22" s="558"/>
      <c r="C22" s="558"/>
      <c r="D22" s="559"/>
      <c r="E22" s="301">
        <v>5000</v>
      </c>
      <c r="F22" s="560">
        <v>1000</v>
      </c>
      <c r="G22" s="561"/>
      <c r="H22" s="562">
        <v>719.75</v>
      </c>
      <c r="I22" s="563"/>
      <c r="J22" s="564">
        <v>0</v>
      </c>
      <c r="K22" s="565"/>
      <c r="L22" s="564">
        <v>0</v>
      </c>
      <c r="M22" s="565"/>
      <c r="N22" s="302">
        <f>(H22-J22)</f>
        <v>719.75</v>
      </c>
    </row>
    <row r="23" spans="1:19">
      <c r="A23" s="557" t="s">
        <v>326</v>
      </c>
      <c r="B23" s="558"/>
      <c r="C23" s="558"/>
      <c r="D23" s="559"/>
      <c r="E23" s="301"/>
      <c r="F23" s="546"/>
      <c r="G23" s="572"/>
      <c r="H23" s="546"/>
      <c r="I23" s="572"/>
      <c r="J23" s="546"/>
      <c r="K23" s="572"/>
      <c r="L23" s="546"/>
      <c r="M23" s="572"/>
      <c r="N23" s="301">
        <f>(H23-J23)</f>
        <v>0</v>
      </c>
    </row>
    <row r="24" spans="1:19">
      <c r="A24" s="574" t="s">
        <v>327</v>
      </c>
      <c r="B24" s="575"/>
      <c r="C24" s="575"/>
      <c r="D24" s="576"/>
      <c r="E24" s="301"/>
      <c r="F24" s="546"/>
      <c r="G24" s="572"/>
      <c r="H24" s="546"/>
      <c r="I24" s="572"/>
      <c r="J24" s="546"/>
      <c r="K24" s="572"/>
      <c r="L24" s="546"/>
      <c r="M24" s="572"/>
      <c r="N24" s="301">
        <f>(H24-J24)</f>
        <v>0</v>
      </c>
    </row>
    <row r="25" spans="1:19">
      <c r="A25" s="577" t="s">
        <v>328</v>
      </c>
      <c r="B25" s="578"/>
      <c r="C25" s="578"/>
      <c r="D25" s="579"/>
      <c r="E25" s="301"/>
      <c r="F25" s="560"/>
      <c r="G25" s="561"/>
      <c r="H25" s="560"/>
      <c r="I25" s="561"/>
      <c r="J25" s="560"/>
      <c r="K25" s="561"/>
      <c r="L25" s="560"/>
      <c r="M25" s="561"/>
      <c r="N25" s="301">
        <f>(H25-J25)</f>
        <v>0</v>
      </c>
    </row>
    <row r="26" spans="1:19">
      <c r="A26" s="577" t="s">
        <v>329</v>
      </c>
      <c r="B26" s="578"/>
      <c r="C26" s="578"/>
      <c r="D26" s="579"/>
      <c r="E26" s="301"/>
      <c r="F26" s="560"/>
      <c r="G26" s="561"/>
      <c r="H26" s="560"/>
      <c r="I26" s="561"/>
      <c r="J26" s="560"/>
      <c r="K26" s="561"/>
      <c r="L26" s="560"/>
      <c r="M26" s="561"/>
      <c r="N26" s="301">
        <f>(H26-J26)</f>
        <v>0</v>
      </c>
    </row>
    <row r="27" spans="1:19">
      <c r="A27" s="581" t="s">
        <v>330</v>
      </c>
      <c r="B27" s="582"/>
      <c r="C27" s="582"/>
      <c r="D27" s="583"/>
      <c r="E27" s="555">
        <f>(E22+E23+E24+E26)</f>
        <v>5000</v>
      </c>
      <c r="F27" s="546">
        <f>(F22+F23+F24+F26)</f>
        <v>1000</v>
      </c>
      <c r="G27" s="572"/>
      <c r="H27" s="589">
        <f>(H22+H23+H24+H26)</f>
        <v>719.75</v>
      </c>
      <c r="I27" s="590"/>
      <c r="J27" s="593">
        <f>(J22+J23+J24+J26)</f>
        <v>0</v>
      </c>
      <c r="K27" s="594"/>
      <c r="L27" s="593">
        <f>(L22+L23+L24+L26)</f>
        <v>0</v>
      </c>
      <c r="M27" s="594"/>
      <c r="N27" s="555" t="s">
        <v>324</v>
      </c>
    </row>
    <row r="28" spans="1:19">
      <c r="A28" s="584"/>
      <c r="B28" s="585"/>
      <c r="C28" s="585"/>
      <c r="D28" s="586"/>
      <c r="E28" s="580"/>
      <c r="F28" s="553"/>
      <c r="G28" s="573"/>
      <c r="H28" s="591"/>
      <c r="I28" s="592"/>
      <c r="J28" s="595"/>
      <c r="K28" s="596"/>
      <c r="L28" s="595"/>
      <c r="M28" s="596"/>
      <c r="N28" s="580"/>
    </row>
    <row r="29" spans="1:19">
      <c r="A29" s="581" t="s">
        <v>331</v>
      </c>
      <c r="B29" s="582"/>
      <c r="C29" s="582"/>
      <c r="D29" s="583"/>
      <c r="E29" s="555" t="s">
        <v>324</v>
      </c>
      <c r="F29" s="546" t="s">
        <v>324</v>
      </c>
      <c r="G29" s="572"/>
      <c r="H29" s="546" t="s">
        <v>324</v>
      </c>
      <c r="I29" s="572"/>
      <c r="J29" s="546" t="s">
        <v>324</v>
      </c>
      <c r="K29" s="572"/>
      <c r="L29" s="546" t="s">
        <v>324</v>
      </c>
      <c r="M29" s="572"/>
      <c r="N29" s="587">
        <f>(N22+N23+N24+N26)</f>
        <v>719.75</v>
      </c>
    </row>
    <row r="30" spans="1:19">
      <c r="A30" s="584"/>
      <c r="B30" s="585"/>
      <c r="C30" s="585"/>
      <c r="D30" s="586"/>
      <c r="E30" s="556"/>
      <c r="F30" s="553"/>
      <c r="G30" s="573"/>
      <c r="H30" s="553"/>
      <c r="I30" s="573"/>
      <c r="J30" s="553"/>
      <c r="K30" s="573"/>
      <c r="L30" s="553"/>
      <c r="M30" s="573"/>
      <c r="N30" s="588"/>
    </row>
    <row r="31" spans="1:19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</row>
    <row r="32" spans="1:19">
      <c r="A32" s="598" t="s">
        <v>290</v>
      </c>
      <c r="B32" s="598"/>
      <c r="C32" s="598"/>
      <c r="D32" s="287"/>
      <c r="E32" s="287"/>
      <c r="F32" s="287"/>
      <c r="G32" s="280"/>
      <c r="H32" s="535"/>
      <c r="I32" s="535"/>
      <c r="J32" s="280"/>
      <c r="K32" s="535" t="s">
        <v>223</v>
      </c>
      <c r="L32" s="535"/>
      <c r="M32" s="535"/>
      <c r="N32" s="535"/>
    </row>
    <row r="33" spans="1:14">
      <c r="A33" s="287"/>
      <c r="B33" s="287"/>
      <c r="C33" s="287"/>
      <c r="D33" s="287"/>
      <c r="E33" s="287"/>
      <c r="F33" s="287"/>
      <c r="G33" s="280"/>
      <c r="H33" s="597" t="s">
        <v>225</v>
      </c>
      <c r="I33" s="597"/>
      <c r="J33" s="280"/>
      <c r="K33" s="597" t="s">
        <v>226</v>
      </c>
      <c r="L33" s="597"/>
      <c r="M33" s="597"/>
      <c r="N33" s="597"/>
    </row>
    <row r="34" spans="1:14">
      <c r="A34" s="287"/>
      <c r="B34" s="287"/>
      <c r="C34" s="287"/>
      <c r="D34" s="287"/>
      <c r="E34" s="287"/>
      <c r="F34" s="287"/>
      <c r="G34" s="303"/>
      <c r="H34" s="303"/>
      <c r="I34" s="303"/>
      <c r="J34" s="303"/>
      <c r="K34" s="303"/>
      <c r="L34" s="303"/>
      <c r="M34" s="303"/>
      <c r="N34" s="303"/>
    </row>
    <row r="35" spans="1:14">
      <c r="A35" s="598" t="s">
        <v>291</v>
      </c>
      <c r="B35" s="598"/>
      <c r="C35" s="598"/>
      <c r="D35" s="598"/>
      <c r="E35" s="287"/>
      <c r="F35" s="287"/>
      <c r="G35" s="280"/>
      <c r="H35" s="535"/>
      <c r="I35" s="535"/>
      <c r="J35" s="280"/>
      <c r="K35" s="535" t="s">
        <v>228</v>
      </c>
      <c r="L35" s="535"/>
      <c r="M35" s="535"/>
      <c r="N35" s="535"/>
    </row>
    <row r="36" spans="1:14">
      <c r="A36" s="287"/>
      <c r="B36" s="287"/>
      <c r="C36" s="287"/>
      <c r="D36" s="287"/>
      <c r="E36" s="287"/>
      <c r="F36" s="287"/>
      <c r="G36" s="280" t="s">
        <v>332</v>
      </c>
      <c r="H36" s="597" t="s">
        <v>225</v>
      </c>
      <c r="I36" s="597"/>
      <c r="J36" s="280"/>
      <c r="K36" s="597" t="s">
        <v>226</v>
      </c>
      <c r="L36" s="597"/>
      <c r="M36" s="597"/>
      <c r="N36" s="597"/>
    </row>
    <row r="37" spans="1:14">
      <c r="H37" s="261"/>
    </row>
  </sheetData>
  <mergeCells count="80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H17:I17"/>
    <mergeCell ref="J17:K17"/>
    <mergeCell ref="L17:M17"/>
    <mergeCell ref="B5:E5"/>
    <mergeCell ref="B7:E7"/>
    <mergeCell ref="B8:E8"/>
    <mergeCell ref="B9:E9"/>
    <mergeCell ref="M9:N9"/>
    <mergeCell ref="A11:L11"/>
    <mergeCell ref="M12:N12"/>
    <mergeCell ref="D13:E13"/>
    <mergeCell ref="E16:G16"/>
    <mergeCell ref="J16:K16"/>
    <mergeCell ref="L16:M16"/>
    <mergeCell ref="B17:C17"/>
    <mergeCell ref="E17:G17"/>
  </mergeCells>
  <pageMargins left="0" right="0" top="0" bottom="0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6"/>
  <sheetViews>
    <sheetView workbookViewId="0">
      <selection activeCell="H31" sqref="H31"/>
    </sheetView>
  </sheetViews>
  <sheetFormatPr defaultRowHeight="15"/>
  <cols>
    <col min="1" max="1" width="5.5703125" style="277" customWidth="1"/>
    <col min="2" max="2" width="7.7109375" style="277" customWidth="1"/>
    <col min="3" max="3" width="37.5703125" style="277" customWidth="1"/>
    <col min="4" max="4" width="18.140625" style="277" customWidth="1"/>
    <col min="5" max="5" width="6.85546875" style="277" customWidth="1"/>
    <col min="6" max="16384" width="9.140625" style="277"/>
  </cols>
  <sheetData>
    <row r="4" spans="2:11">
      <c r="B4" s="535" t="s">
        <v>299</v>
      </c>
      <c r="C4" s="535"/>
      <c r="D4" s="535"/>
      <c r="E4" s="535"/>
      <c r="F4" s="280"/>
      <c r="G4" s="280"/>
      <c r="H4" s="280"/>
      <c r="I4" s="280"/>
      <c r="J4" s="280"/>
    </row>
    <row r="5" spans="2:11">
      <c r="C5" s="600" t="s">
        <v>301</v>
      </c>
      <c r="D5" s="600"/>
      <c r="F5" s="304"/>
      <c r="G5" s="304"/>
    </row>
    <row r="6" spans="2:11">
      <c r="E6" s="304"/>
    </row>
    <row r="7" spans="2:11" ht="15.75">
      <c r="B7" s="305" t="s">
        <v>399</v>
      </c>
      <c r="C7" s="305"/>
      <c r="D7" s="305"/>
      <c r="E7" s="305"/>
      <c r="F7" s="305"/>
      <c r="G7" s="305"/>
      <c r="H7" s="305"/>
      <c r="I7" s="305"/>
      <c r="J7" s="305"/>
      <c r="K7" s="305"/>
    </row>
    <row r="9" spans="2:11">
      <c r="B9" s="278"/>
      <c r="C9" s="601">
        <v>43935</v>
      </c>
      <c r="D9" s="535"/>
      <c r="E9" s="278"/>
      <c r="F9" s="278"/>
      <c r="G9" s="278"/>
    </row>
    <row r="10" spans="2:11">
      <c r="B10" s="599" t="s">
        <v>241</v>
      </c>
      <c r="C10" s="599"/>
      <c r="D10" s="599"/>
      <c r="E10" s="306"/>
      <c r="F10" s="306"/>
      <c r="G10" s="306"/>
    </row>
    <row r="12" spans="2:11">
      <c r="B12" s="307" t="s">
        <v>333</v>
      </c>
      <c r="C12" s="307" t="s">
        <v>334</v>
      </c>
      <c r="D12" s="307" t="s">
        <v>335</v>
      </c>
    </row>
    <row r="13" spans="2:11" ht="15.75">
      <c r="B13" s="308">
        <v>1</v>
      </c>
      <c r="C13" s="309" t="s">
        <v>336</v>
      </c>
      <c r="D13" s="308" t="s">
        <v>337</v>
      </c>
    </row>
    <row r="14" spans="2:11" ht="15.75">
      <c r="B14" s="308">
        <v>2</v>
      </c>
      <c r="C14" s="197" t="s">
        <v>338</v>
      </c>
      <c r="D14" s="308" t="s">
        <v>339</v>
      </c>
    </row>
    <row r="15" spans="2:11">
      <c r="B15" s="308"/>
      <c r="C15" s="308"/>
      <c r="D15" s="308"/>
    </row>
    <row r="16" spans="2:11">
      <c r="B16" s="308"/>
      <c r="C16" s="308"/>
      <c r="D16" s="308"/>
    </row>
    <row r="17" spans="2:13">
      <c r="B17" s="308"/>
      <c r="C17" s="308"/>
      <c r="D17" s="308"/>
    </row>
    <row r="18" spans="2:13">
      <c r="B18" s="308"/>
      <c r="C18" s="308"/>
      <c r="D18" s="308"/>
    </row>
    <row r="19" spans="2:13">
      <c r="B19" s="308"/>
      <c r="C19" s="308"/>
      <c r="D19" s="308"/>
    </row>
    <row r="20" spans="2:13">
      <c r="B20" s="308"/>
      <c r="C20" s="308"/>
      <c r="D20" s="308"/>
    </row>
    <row r="21" spans="2:13">
      <c r="B21" s="602" t="s">
        <v>221</v>
      </c>
      <c r="C21" s="603"/>
      <c r="D21" s="307">
        <v>0.75</v>
      </c>
    </row>
    <row r="23" spans="2:13">
      <c r="B23" s="277" t="s">
        <v>340</v>
      </c>
    </row>
    <row r="25" spans="2:13">
      <c r="B25" s="604" t="s">
        <v>290</v>
      </c>
      <c r="C25" s="604"/>
      <c r="D25" s="299" t="s">
        <v>223</v>
      </c>
      <c r="E25" s="287"/>
    </row>
    <row r="26" spans="2:13">
      <c r="C26" s="310" t="s">
        <v>225</v>
      </c>
      <c r="D26" s="310" t="s">
        <v>341</v>
      </c>
      <c r="E26" s="310"/>
    </row>
    <row r="28" spans="2:13">
      <c r="B28" s="604" t="s">
        <v>291</v>
      </c>
      <c r="C28" s="604"/>
      <c r="D28" s="299" t="s">
        <v>228</v>
      </c>
      <c r="E28" s="287"/>
    </row>
    <row r="29" spans="2:13">
      <c r="C29" s="310" t="s">
        <v>225</v>
      </c>
      <c r="D29" s="310" t="s">
        <v>341</v>
      </c>
      <c r="E29" s="306"/>
    </row>
    <row r="31" spans="2:13">
      <c r="D31" s="148" t="s">
        <v>342</v>
      </c>
    </row>
    <row r="32" spans="2:13">
      <c r="I32" s="604"/>
      <c r="J32" s="604"/>
      <c r="K32" s="311"/>
      <c r="L32" s="287"/>
      <c r="M32" s="287"/>
    </row>
    <row r="33" spans="9:13">
      <c r="J33" s="599"/>
      <c r="K33" s="599"/>
      <c r="L33" s="599"/>
      <c r="M33" s="599"/>
    </row>
    <row r="34" spans="9:13">
      <c r="J34" s="310"/>
      <c r="K34" s="310"/>
      <c r="L34" s="287"/>
      <c r="M34" s="287"/>
    </row>
    <row r="35" spans="9:13">
      <c r="I35" s="604"/>
      <c r="J35" s="604"/>
      <c r="K35" s="311"/>
      <c r="L35" s="287"/>
      <c r="M35" s="287"/>
    </row>
    <row r="36" spans="9:13">
      <c r="J36" s="599"/>
      <c r="K36" s="599"/>
      <c r="L36" s="599"/>
      <c r="M36" s="599"/>
    </row>
  </sheetData>
  <mergeCells count="13">
    <mergeCell ref="J36:K36"/>
    <mergeCell ref="L36:M36"/>
    <mergeCell ref="B4:E4"/>
    <mergeCell ref="C5:D5"/>
    <mergeCell ref="C9:D9"/>
    <mergeCell ref="B10:D10"/>
    <mergeCell ref="B21:C21"/>
    <mergeCell ref="B25:C25"/>
    <mergeCell ref="B28:C28"/>
    <mergeCell ref="I32:J32"/>
    <mergeCell ref="J33:K33"/>
    <mergeCell ref="L33:M33"/>
    <mergeCell ref="I35:J3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"/>
  <sheetViews>
    <sheetView workbookViewId="0">
      <selection activeCell="G19" sqref="G19"/>
    </sheetView>
  </sheetViews>
  <sheetFormatPr defaultRowHeight="15"/>
  <cols>
    <col min="1" max="2" width="1.85546875" style="378" customWidth="1"/>
    <col min="3" max="3" width="1.5703125" style="378" customWidth="1"/>
    <col min="4" max="4" width="2.28515625" style="378" customWidth="1"/>
    <col min="5" max="5" width="2" style="378" customWidth="1"/>
    <col min="6" max="6" width="2.42578125" style="378" customWidth="1"/>
    <col min="7" max="7" width="35.85546875" style="378" customWidth="1"/>
    <col min="8" max="8" width="3.42578125" style="378" customWidth="1"/>
    <col min="9" max="9" width="11.85546875" style="378" customWidth="1"/>
    <col min="10" max="10" width="12.42578125" style="378" customWidth="1"/>
    <col min="11" max="11" width="13.28515625" style="378" customWidth="1"/>
    <col min="12" max="12" width="9.140625" style="378"/>
    <col min="13" max="16384" width="9.140625" style="370"/>
  </cols>
  <sheetData>
    <row r="1" spans="1:11" s="375" customFormat="1">
      <c r="H1" s="376" t="s">
        <v>446</v>
      </c>
      <c r="I1" s="377"/>
      <c r="J1" s="378"/>
    </row>
    <row r="2" spans="1:11" s="375" customFormat="1">
      <c r="H2" s="376" t="s">
        <v>447</v>
      </c>
      <c r="I2" s="377"/>
      <c r="J2" s="378"/>
    </row>
    <row r="3" spans="1:11" s="375" customFormat="1" ht="15.75" customHeight="1">
      <c r="H3" s="376" t="s">
        <v>448</v>
      </c>
      <c r="I3" s="377"/>
      <c r="J3" s="379"/>
    </row>
    <row r="4" spans="1:11" s="375" customFormat="1" ht="15.75" customHeight="1">
      <c r="H4" s="380"/>
      <c r="I4" s="378"/>
      <c r="J4" s="379"/>
    </row>
    <row r="5" spans="1:11" s="375" customFormat="1" ht="14.25" customHeight="1">
      <c r="B5" s="381"/>
      <c r="C5" s="381"/>
      <c r="D5" s="381"/>
      <c r="E5" s="381"/>
      <c r="G5" s="622" t="s">
        <v>449</v>
      </c>
      <c r="H5" s="622"/>
      <c r="I5" s="622"/>
      <c r="J5" s="622"/>
      <c r="K5" s="622"/>
    </row>
    <row r="6" spans="1:11" s="375" customFormat="1" ht="14.25" customHeight="1">
      <c r="B6" s="381"/>
      <c r="C6" s="381"/>
      <c r="D6" s="381"/>
      <c r="E6" s="381"/>
      <c r="G6" s="623" t="s">
        <v>5</v>
      </c>
      <c r="H6" s="623"/>
      <c r="I6" s="623"/>
      <c r="J6" s="623"/>
      <c r="K6" s="623"/>
    </row>
    <row r="7" spans="1:11" s="375" customFormat="1" ht="12" customHeight="1">
      <c r="A7" s="381"/>
      <c r="B7" s="381"/>
      <c r="C7" s="381"/>
      <c r="D7" s="381"/>
      <c r="E7" s="382"/>
      <c r="F7" s="382"/>
      <c r="G7" s="624" t="s">
        <v>6</v>
      </c>
      <c r="H7" s="624"/>
      <c r="I7" s="624"/>
      <c r="J7" s="624"/>
      <c r="K7" s="624"/>
    </row>
    <row r="8" spans="1:11" s="375" customFormat="1" ht="10.5" customHeight="1">
      <c r="A8" s="381"/>
      <c r="B8" s="381"/>
      <c r="C8" s="381"/>
      <c r="D8" s="381"/>
      <c r="E8" s="381"/>
      <c r="F8" s="383"/>
      <c r="G8" s="605"/>
      <c r="H8" s="605"/>
      <c r="I8" s="610"/>
      <c r="J8" s="610"/>
      <c r="K8" s="610"/>
    </row>
    <row r="9" spans="1:11" s="375" customFormat="1" ht="13.5" customHeight="1">
      <c r="A9" s="618" t="s">
        <v>450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</row>
    <row r="10" spans="1:11" s="375" customFormat="1" ht="9.75" customHeight="1">
      <c r="A10" s="384"/>
      <c r="B10" s="385"/>
      <c r="C10" s="385"/>
      <c r="D10" s="385"/>
      <c r="E10" s="385"/>
      <c r="F10" s="385"/>
      <c r="G10" s="385"/>
      <c r="H10" s="385"/>
      <c r="I10" s="385"/>
      <c r="J10" s="385"/>
      <c r="K10" s="385"/>
    </row>
    <row r="11" spans="1:11" s="375" customFormat="1" ht="12.75" customHeight="1">
      <c r="A11" s="620" t="s">
        <v>400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</row>
    <row r="12" spans="1:11" s="375" customFormat="1" ht="12.75" customHeight="1">
      <c r="A12" s="384"/>
      <c r="B12" s="385"/>
      <c r="C12" s="385"/>
      <c r="D12" s="385"/>
      <c r="E12" s="385"/>
      <c r="F12" s="385"/>
      <c r="G12" s="610" t="s">
        <v>396</v>
      </c>
      <c r="H12" s="610"/>
      <c r="I12" s="610"/>
      <c r="J12" s="610"/>
      <c r="K12" s="610"/>
    </row>
    <row r="13" spans="1:11" s="375" customFormat="1" ht="11.25" customHeight="1">
      <c r="A13" s="384"/>
      <c r="B13" s="385"/>
      <c r="C13" s="385"/>
      <c r="D13" s="385"/>
      <c r="E13" s="385"/>
      <c r="F13" s="385"/>
      <c r="G13" s="610" t="s">
        <v>8</v>
      </c>
      <c r="H13" s="610"/>
      <c r="I13" s="610"/>
      <c r="J13" s="610"/>
      <c r="K13" s="610"/>
    </row>
    <row r="14" spans="1:11" s="375" customFormat="1" ht="11.25" customHeight="1">
      <c r="A14" s="384"/>
      <c r="B14" s="385"/>
      <c r="C14" s="385"/>
      <c r="D14" s="385"/>
      <c r="E14" s="385"/>
      <c r="F14" s="385"/>
      <c r="G14" s="383"/>
      <c r="H14" s="383"/>
      <c r="I14" s="383"/>
      <c r="J14" s="383"/>
      <c r="K14" s="383"/>
    </row>
    <row r="15" spans="1:11" s="375" customFormat="1" ht="12.75" customHeight="1">
      <c r="A15" s="620" t="s">
        <v>9</v>
      </c>
      <c r="B15" s="610"/>
      <c r="C15" s="610"/>
      <c r="D15" s="610"/>
      <c r="E15" s="610"/>
      <c r="F15" s="610"/>
      <c r="G15" s="610"/>
      <c r="H15" s="610"/>
      <c r="I15" s="610"/>
      <c r="J15" s="610"/>
      <c r="K15" s="610"/>
    </row>
    <row r="16" spans="1:11" s="375" customFormat="1" ht="12.75" customHeight="1">
      <c r="A16" s="383" t="s">
        <v>451</v>
      </c>
      <c r="B16" s="383"/>
      <c r="C16" s="383"/>
      <c r="D16" s="383"/>
      <c r="E16" s="383"/>
      <c r="F16" s="383"/>
      <c r="G16" s="610" t="s">
        <v>471</v>
      </c>
      <c r="H16" s="610"/>
      <c r="I16" s="606"/>
      <c r="J16" s="606"/>
      <c r="K16" s="606"/>
    </row>
    <row r="17" spans="1:11" s="375" customFormat="1" ht="12.75" customHeight="1">
      <c r="A17" s="386"/>
      <c r="B17" s="383"/>
      <c r="C17" s="383"/>
      <c r="D17" s="383"/>
      <c r="E17" s="383"/>
      <c r="F17" s="383"/>
      <c r="G17" s="383" t="s">
        <v>452</v>
      </c>
      <c r="H17" s="383"/>
      <c r="K17" s="387"/>
    </row>
    <row r="18" spans="1:11" s="375" customFormat="1" ht="12" customHeight="1">
      <c r="A18" s="610"/>
      <c r="B18" s="610"/>
      <c r="C18" s="610"/>
      <c r="D18" s="610"/>
      <c r="E18" s="610"/>
      <c r="F18" s="610"/>
      <c r="G18" s="610"/>
      <c r="H18" s="610"/>
      <c r="I18" s="610"/>
      <c r="J18" s="610"/>
      <c r="K18" s="610"/>
    </row>
    <row r="19" spans="1:11" s="375" customFormat="1" ht="12.75" customHeight="1">
      <c r="A19" s="386"/>
      <c r="B19" s="383"/>
      <c r="C19" s="383"/>
      <c r="D19" s="383"/>
      <c r="E19" s="383"/>
      <c r="F19" s="383"/>
      <c r="G19" s="383"/>
      <c r="H19" s="383"/>
      <c r="I19" s="388"/>
      <c r="J19" s="389"/>
      <c r="K19" s="390" t="s">
        <v>12</v>
      </c>
    </row>
    <row r="20" spans="1:11" s="375" customFormat="1" ht="13.5" customHeight="1">
      <c r="A20" s="386"/>
      <c r="B20" s="383"/>
      <c r="C20" s="383"/>
      <c r="D20" s="383"/>
      <c r="E20" s="383"/>
      <c r="F20" s="383"/>
      <c r="G20" s="383"/>
      <c r="H20" s="383"/>
      <c r="I20" s="391"/>
      <c r="J20" s="391" t="s">
        <v>453</v>
      </c>
      <c r="K20" s="392">
        <v>188773688</v>
      </c>
    </row>
    <row r="21" spans="1:11" s="375" customFormat="1" ht="11.25" customHeight="1">
      <c r="A21" s="386"/>
      <c r="B21" s="383"/>
      <c r="C21" s="383"/>
      <c r="D21" s="383"/>
      <c r="E21" s="383"/>
      <c r="F21" s="383"/>
      <c r="G21" s="383"/>
      <c r="H21" s="383"/>
      <c r="I21" s="391"/>
      <c r="J21" s="391" t="s">
        <v>14</v>
      </c>
      <c r="K21" s="392"/>
    </row>
    <row r="22" spans="1:11" s="375" customFormat="1" ht="12" customHeight="1">
      <c r="A22" s="386"/>
      <c r="B22" s="383"/>
      <c r="C22" s="383"/>
      <c r="D22" s="383"/>
      <c r="E22" s="383"/>
      <c r="F22" s="383"/>
      <c r="G22" s="383"/>
      <c r="H22" s="383"/>
      <c r="I22" s="393"/>
      <c r="J22" s="391" t="s">
        <v>15</v>
      </c>
      <c r="K22" s="392">
        <v>302296063</v>
      </c>
    </row>
    <row r="23" spans="1:11" s="375" customFormat="1" ht="11.25" customHeight="1">
      <c r="A23" s="381"/>
      <c r="B23" s="381"/>
      <c r="C23" s="381"/>
      <c r="D23" s="381"/>
      <c r="E23" s="381"/>
      <c r="F23" s="381"/>
      <c r="G23" s="383"/>
      <c r="H23" s="383"/>
      <c r="I23" s="394"/>
      <c r="J23" s="394"/>
      <c r="K23" s="395"/>
    </row>
    <row r="24" spans="1:11" s="375" customFormat="1" ht="11.25" customHeight="1">
      <c r="A24" s="381"/>
      <c r="B24" s="381"/>
      <c r="C24" s="381"/>
      <c r="D24" s="381"/>
      <c r="E24" s="381"/>
      <c r="F24" s="381"/>
      <c r="G24" s="396"/>
      <c r="H24" s="383"/>
      <c r="I24" s="394"/>
      <c r="J24" s="394"/>
      <c r="K24" s="393" t="s">
        <v>343</v>
      </c>
    </row>
    <row r="25" spans="1:11" s="375" customFormat="1" ht="12" customHeight="1">
      <c r="A25" s="611" t="s">
        <v>22</v>
      </c>
      <c r="B25" s="612"/>
      <c r="C25" s="612"/>
      <c r="D25" s="612"/>
      <c r="E25" s="612"/>
      <c r="F25" s="612"/>
      <c r="G25" s="611" t="s">
        <v>23</v>
      </c>
      <c r="H25" s="611" t="s">
        <v>333</v>
      </c>
      <c r="I25" s="613" t="s">
        <v>344</v>
      </c>
      <c r="J25" s="614"/>
      <c r="K25" s="614"/>
    </row>
    <row r="26" spans="1:11" s="375" customFormat="1" ht="12" customHeight="1">
      <c r="A26" s="612"/>
      <c r="B26" s="612"/>
      <c r="C26" s="612"/>
      <c r="D26" s="612"/>
      <c r="E26" s="612"/>
      <c r="F26" s="612"/>
      <c r="G26" s="611"/>
      <c r="H26" s="611"/>
      <c r="I26" s="615" t="s">
        <v>345</v>
      </c>
      <c r="J26" s="615"/>
      <c r="K26" s="616"/>
    </row>
    <row r="27" spans="1:11" s="375" customFormat="1" ht="25.5" customHeight="1">
      <c r="A27" s="612"/>
      <c r="B27" s="612"/>
      <c r="C27" s="612"/>
      <c r="D27" s="612"/>
      <c r="E27" s="612"/>
      <c r="F27" s="612"/>
      <c r="G27" s="611"/>
      <c r="H27" s="611"/>
      <c r="I27" s="611" t="s">
        <v>346</v>
      </c>
      <c r="J27" s="611" t="s">
        <v>347</v>
      </c>
      <c r="K27" s="617"/>
    </row>
    <row r="28" spans="1:11" s="375" customFormat="1" ht="38.25" customHeight="1">
      <c r="A28" s="612"/>
      <c r="B28" s="612"/>
      <c r="C28" s="612"/>
      <c r="D28" s="612"/>
      <c r="E28" s="612"/>
      <c r="F28" s="612"/>
      <c r="G28" s="611"/>
      <c r="H28" s="611"/>
      <c r="I28" s="611"/>
      <c r="J28" s="397" t="s">
        <v>348</v>
      </c>
      <c r="K28" s="397" t="s">
        <v>454</v>
      </c>
    </row>
    <row r="29" spans="1:11" s="375" customFormat="1" ht="12" customHeight="1">
      <c r="A29" s="621">
        <v>1</v>
      </c>
      <c r="B29" s="621"/>
      <c r="C29" s="621"/>
      <c r="D29" s="621"/>
      <c r="E29" s="621"/>
      <c r="F29" s="621"/>
      <c r="G29" s="398">
        <v>2</v>
      </c>
      <c r="H29" s="398">
        <v>3</v>
      </c>
      <c r="I29" s="398">
        <v>4</v>
      </c>
      <c r="J29" s="398">
        <v>5</v>
      </c>
      <c r="K29" s="398">
        <v>6</v>
      </c>
    </row>
    <row r="30" spans="1:11" s="375" customFormat="1" ht="12" customHeight="1">
      <c r="A30" s="399">
        <v>2</v>
      </c>
      <c r="B30" s="399"/>
      <c r="C30" s="400"/>
      <c r="D30" s="400"/>
      <c r="E30" s="400"/>
      <c r="F30" s="400"/>
      <c r="G30" s="401" t="s">
        <v>455</v>
      </c>
      <c r="H30" s="402">
        <v>1</v>
      </c>
      <c r="I30" s="403">
        <f>I31+I37+I39+I42+I47+I59+I65+I74+I80</f>
        <v>119.29</v>
      </c>
      <c r="J30" s="403">
        <f>J31+J37+J39+J42+J47+J59+J65+J74+J80</f>
        <v>8316.93</v>
      </c>
      <c r="K30" s="403">
        <f>K31+K37+K39+K42+K47+K59+K65+K74+K80</f>
        <v>0</v>
      </c>
    </row>
    <row r="31" spans="1:11" s="405" customFormat="1" ht="12" customHeight="1">
      <c r="A31" s="399">
        <v>2</v>
      </c>
      <c r="B31" s="399">
        <v>1</v>
      </c>
      <c r="C31" s="399"/>
      <c r="D31" s="399"/>
      <c r="E31" s="399"/>
      <c r="F31" s="399"/>
      <c r="G31" s="404" t="s">
        <v>34</v>
      </c>
      <c r="H31" s="402">
        <v>2</v>
      </c>
      <c r="I31" s="403">
        <f>I32+I36</f>
        <v>0</v>
      </c>
      <c r="J31" s="403">
        <f>J32+J36</f>
        <v>6712.01</v>
      </c>
      <c r="K31" s="403">
        <f>K32+K36</f>
        <v>0</v>
      </c>
    </row>
    <row r="32" spans="1:11" s="375" customFormat="1" ht="12" customHeight="1">
      <c r="A32" s="400">
        <v>2</v>
      </c>
      <c r="B32" s="400">
        <v>1</v>
      </c>
      <c r="C32" s="400">
        <v>1</v>
      </c>
      <c r="D32" s="400"/>
      <c r="E32" s="400"/>
      <c r="F32" s="400"/>
      <c r="G32" s="406" t="s">
        <v>456</v>
      </c>
      <c r="H32" s="398">
        <v>3</v>
      </c>
      <c r="I32" s="407">
        <f>I33+I35</f>
        <v>0</v>
      </c>
      <c r="J32" s="407">
        <f>J33+J35</f>
        <v>6670.02</v>
      </c>
      <c r="K32" s="407">
        <f>K33+K35</f>
        <v>0</v>
      </c>
    </row>
    <row r="33" spans="1:11" s="375" customFormat="1" ht="12" customHeight="1">
      <c r="A33" s="400">
        <v>2</v>
      </c>
      <c r="B33" s="400">
        <v>1</v>
      </c>
      <c r="C33" s="400">
        <v>1</v>
      </c>
      <c r="D33" s="400">
        <v>1</v>
      </c>
      <c r="E33" s="400">
        <v>1</v>
      </c>
      <c r="F33" s="400">
        <v>1</v>
      </c>
      <c r="G33" s="406" t="s">
        <v>349</v>
      </c>
      <c r="H33" s="398">
        <v>4</v>
      </c>
      <c r="I33" s="407"/>
      <c r="J33" s="407">
        <v>6670.02</v>
      </c>
      <c r="K33" s="407"/>
    </row>
    <row r="34" spans="1:11" s="375" customFormat="1" ht="12" hidden="1" customHeight="1" collapsed="1">
      <c r="A34" s="400"/>
      <c r="B34" s="400"/>
      <c r="C34" s="400"/>
      <c r="D34" s="400"/>
      <c r="E34" s="400"/>
      <c r="F34" s="400"/>
      <c r="G34" s="406" t="s">
        <v>350</v>
      </c>
      <c r="H34" s="398">
        <v>5</v>
      </c>
      <c r="I34" s="407"/>
      <c r="J34" s="407"/>
      <c r="K34" s="407"/>
    </row>
    <row r="35" spans="1:11" s="375" customFormat="1" ht="12" hidden="1" customHeight="1" collapsed="1">
      <c r="A35" s="400">
        <v>2</v>
      </c>
      <c r="B35" s="400">
        <v>1</v>
      </c>
      <c r="C35" s="400">
        <v>1</v>
      </c>
      <c r="D35" s="400">
        <v>1</v>
      </c>
      <c r="E35" s="400">
        <v>2</v>
      </c>
      <c r="F35" s="400">
        <v>1</v>
      </c>
      <c r="G35" s="406" t="s">
        <v>37</v>
      </c>
      <c r="H35" s="398">
        <v>6</v>
      </c>
      <c r="I35" s="407"/>
      <c r="J35" s="407"/>
      <c r="K35" s="407"/>
    </row>
    <row r="36" spans="1:11" s="375" customFormat="1" ht="12" customHeight="1">
      <c r="A36" s="400">
        <v>2</v>
      </c>
      <c r="B36" s="400">
        <v>1</v>
      </c>
      <c r="C36" s="400">
        <v>2</v>
      </c>
      <c r="D36" s="400"/>
      <c r="E36" s="400"/>
      <c r="F36" s="400"/>
      <c r="G36" s="406" t="s">
        <v>38</v>
      </c>
      <c r="H36" s="398">
        <v>7</v>
      </c>
      <c r="I36" s="407"/>
      <c r="J36" s="407">
        <v>41.99</v>
      </c>
      <c r="K36" s="407"/>
    </row>
    <row r="37" spans="1:11" s="405" customFormat="1" ht="12" customHeight="1">
      <c r="A37" s="399">
        <v>2</v>
      </c>
      <c r="B37" s="399">
        <v>2</v>
      </c>
      <c r="C37" s="399"/>
      <c r="D37" s="399"/>
      <c r="E37" s="399"/>
      <c r="F37" s="399"/>
      <c r="G37" s="404" t="s">
        <v>457</v>
      </c>
      <c r="H37" s="402">
        <v>8</v>
      </c>
      <c r="I37" s="408">
        <f>I38</f>
        <v>119.29</v>
      </c>
      <c r="J37" s="408">
        <f>J38</f>
        <v>1604.92</v>
      </c>
      <c r="K37" s="408">
        <f>K38</f>
        <v>0</v>
      </c>
    </row>
    <row r="38" spans="1:11" s="375" customFormat="1" ht="12" customHeight="1">
      <c r="A38" s="400">
        <v>2</v>
      </c>
      <c r="B38" s="400">
        <v>2</v>
      </c>
      <c r="C38" s="400">
        <v>1</v>
      </c>
      <c r="D38" s="400"/>
      <c r="E38" s="400"/>
      <c r="F38" s="400"/>
      <c r="G38" s="406" t="s">
        <v>457</v>
      </c>
      <c r="H38" s="398">
        <v>9</v>
      </c>
      <c r="I38" s="407">
        <v>119.29</v>
      </c>
      <c r="J38" s="407">
        <v>1604.92</v>
      </c>
      <c r="K38" s="407"/>
    </row>
    <row r="39" spans="1:11" s="405" customFormat="1" ht="12" hidden="1" customHeight="1" collapsed="1">
      <c r="A39" s="399">
        <v>2</v>
      </c>
      <c r="B39" s="399">
        <v>3</v>
      </c>
      <c r="C39" s="399"/>
      <c r="D39" s="399"/>
      <c r="E39" s="399"/>
      <c r="F39" s="399"/>
      <c r="G39" s="404" t="s">
        <v>55</v>
      </c>
      <c r="H39" s="402">
        <v>10</v>
      </c>
      <c r="I39" s="403">
        <f>I40+I41</f>
        <v>0</v>
      </c>
      <c r="J39" s="403">
        <f>J40+J41</f>
        <v>0</v>
      </c>
      <c r="K39" s="403">
        <f>K40+K41</f>
        <v>0</v>
      </c>
    </row>
    <row r="40" spans="1:11" s="375" customFormat="1" ht="12" hidden="1" customHeight="1" collapsed="1">
      <c r="A40" s="400">
        <v>2</v>
      </c>
      <c r="B40" s="400">
        <v>3</v>
      </c>
      <c r="C40" s="400">
        <v>1</v>
      </c>
      <c r="D40" s="400"/>
      <c r="E40" s="400"/>
      <c r="F40" s="400"/>
      <c r="G40" s="406" t="s">
        <v>56</v>
      </c>
      <c r="H40" s="398">
        <v>11</v>
      </c>
      <c r="I40" s="407"/>
      <c r="J40" s="407"/>
      <c r="K40" s="407"/>
    </row>
    <row r="41" spans="1:11" s="375" customFormat="1" ht="12" hidden="1" customHeight="1" collapsed="1">
      <c r="A41" s="400">
        <v>2</v>
      </c>
      <c r="B41" s="400">
        <v>3</v>
      </c>
      <c r="C41" s="400">
        <v>2</v>
      </c>
      <c r="D41" s="400"/>
      <c r="E41" s="400"/>
      <c r="F41" s="400"/>
      <c r="G41" s="406" t="s">
        <v>67</v>
      </c>
      <c r="H41" s="398">
        <v>12</v>
      </c>
      <c r="I41" s="407"/>
      <c r="J41" s="407"/>
      <c r="K41" s="407"/>
    </row>
    <row r="42" spans="1:11" s="405" customFormat="1" ht="12" hidden="1" customHeight="1" collapsed="1">
      <c r="A42" s="399">
        <v>2</v>
      </c>
      <c r="B42" s="399">
        <v>4</v>
      </c>
      <c r="C42" s="399"/>
      <c r="D42" s="399"/>
      <c r="E42" s="399"/>
      <c r="F42" s="399"/>
      <c r="G42" s="404" t="s">
        <v>68</v>
      </c>
      <c r="H42" s="402">
        <v>13</v>
      </c>
      <c r="I42" s="403">
        <f>I43</f>
        <v>0</v>
      </c>
      <c r="J42" s="403">
        <f>J43</f>
        <v>0</v>
      </c>
      <c r="K42" s="403">
        <f>K43</f>
        <v>0</v>
      </c>
    </row>
    <row r="43" spans="1:11" s="375" customFormat="1" ht="12" hidden="1" customHeight="1" collapsed="1">
      <c r="A43" s="400">
        <v>2</v>
      </c>
      <c r="B43" s="400">
        <v>4</v>
      </c>
      <c r="C43" s="400">
        <v>1</v>
      </c>
      <c r="D43" s="400"/>
      <c r="E43" s="400"/>
      <c r="F43" s="400"/>
      <c r="G43" s="406" t="s">
        <v>458</v>
      </c>
      <c r="H43" s="398">
        <v>14</v>
      </c>
      <c r="I43" s="407">
        <f>I44+I45+I46</f>
        <v>0</v>
      </c>
      <c r="J43" s="407">
        <f>J44+J45+J46</f>
        <v>0</v>
      </c>
      <c r="K43" s="407">
        <f>K44+K45+K46</f>
        <v>0</v>
      </c>
    </row>
    <row r="44" spans="1:11" s="375" customFormat="1" ht="12" hidden="1" customHeight="1" collapsed="1">
      <c r="A44" s="400">
        <v>2</v>
      </c>
      <c r="B44" s="400">
        <v>4</v>
      </c>
      <c r="C44" s="400">
        <v>1</v>
      </c>
      <c r="D44" s="400">
        <v>1</v>
      </c>
      <c r="E44" s="400">
        <v>1</v>
      </c>
      <c r="F44" s="400">
        <v>1</v>
      </c>
      <c r="G44" s="406" t="s">
        <v>70</v>
      </c>
      <c r="H44" s="398">
        <v>15</v>
      </c>
      <c r="I44" s="407"/>
      <c r="J44" s="407"/>
      <c r="K44" s="407"/>
    </row>
    <row r="45" spans="1:11" s="375" customFormat="1" ht="12" hidden="1" customHeight="1" collapsed="1">
      <c r="A45" s="400">
        <v>2</v>
      </c>
      <c r="B45" s="400">
        <v>4</v>
      </c>
      <c r="C45" s="400">
        <v>1</v>
      </c>
      <c r="D45" s="400">
        <v>1</v>
      </c>
      <c r="E45" s="400">
        <v>1</v>
      </c>
      <c r="F45" s="400">
        <v>2</v>
      </c>
      <c r="G45" s="406" t="s">
        <v>71</v>
      </c>
      <c r="H45" s="398">
        <v>16</v>
      </c>
      <c r="I45" s="407"/>
      <c r="J45" s="407"/>
      <c r="K45" s="407"/>
    </row>
    <row r="46" spans="1:11" s="375" customFormat="1" ht="12" hidden="1" customHeight="1" collapsed="1">
      <c r="A46" s="400">
        <v>2</v>
      </c>
      <c r="B46" s="400">
        <v>4</v>
      </c>
      <c r="C46" s="400">
        <v>1</v>
      </c>
      <c r="D46" s="400">
        <v>1</v>
      </c>
      <c r="E46" s="400">
        <v>1</v>
      </c>
      <c r="F46" s="400">
        <v>3</v>
      </c>
      <c r="G46" s="406" t="s">
        <v>72</v>
      </c>
      <c r="H46" s="398">
        <v>17</v>
      </c>
      <c r="I46" s="407"/>
      <c r="J46" s="407"/>
      <c r="K46" s="407"/>
    </row>
    <row r="47" spans="1:11" s="405" customFormat="1" ht="12" hidden="1" customHeight="1" collapsed="1">
      <c r="A47" s="399">
        <v>2</v>
      </c>
      <c r="B47" s="399">
        <v>5</v>
      </c>
      <c r="C47" s="399"/>
      <c r="D47" s="399"/>
      <c r="E47" s="399"/>
      <c r="F47" s="399"/>
      <c r="G47" s="404" t="s">
        <v>73</v>
      </c>
      <c r="H47" s="402">
        <v>18</v>
      </c>
      <c r="I47" s="403">
        <f>I48+I51+I54</f>
        <v>0</v>
      </c>
      <c r="J47" s="403">
        <f>J48+J51+J54</f>
        <v>0</v>
      </c>
      <c r="K47" s="403">
        <f>K48+K51+K54</f>
        <v>0</v>
      </c>
    </row>
    <row r="48" spans="1:11" s="375" customFormat="1" ht="12" hidden="1" customHeight="1" collapsed="1">
      <c r="A48" s="400">
        <v>2</v>
      </c>
      <c r="B48" s="400">
        <v>5</v>
      </c>
      <c r="C48" s="400">
        <v>1</v>
      </c>
      <c r="D48" s="400"/>
      <c r="E48" s="400"/>
      <c r="F48" s="400"/>
      <c r="G48" s="406" t="s">
        <v>74</v>
      </c>
      <c r="H48" s="398">
        <v>19</v>
      </c>
      <c r="I48" s="407">
        <f>I49+I50</f>
        <v>0</v>
      </c>
      <c r="J48" s="407">
        <f>J49+J50</f>
        <v>0</v>
      </c>
      <c r="K48" s="407">
        <f>K49+K50</f>
        <v>0</v>
      </c>
    </row>
    <row r="49" spans="1:11" s="375" customFormat="1" ht="24" hidden="1" customHeight="1" collapsed="1">
      <c r="A49" s="400">
        <v>2</v>
      </c>
      <c r="B49" s="400">
        <v>5</v>
      </c>
      <c r="C49" s="400">
        <v>1</v>
      </c>
      <c r="D49" s="400">
        <v>1</v>
      </c>
      <c r="E49" s="400">
        <v>1</v>
      </c>
      <c r="F49" s="400">
        <v>1</v>
      </c>
      <c r="G49" s="406" t="s">
        <v>75</v>
      </c>
      <c r="H49" s="398">
        <v>20</v>
      </c>
      <c r="I49" s="407"/>
      <c r="J49" s="407"/>
      <c r="K49" s="407"/>
    </row>
    <row r="50" spans="1:11" s="375" customFormat="1" ht="12" hidden="1" customHeight="1" collapsed="1">
      <c r="A50" s="400">
        <v>2</v>
      </c>
      <c r="B50" s="400">
        <v>5</v>
      </c>
      <c r="C50" s="400">
        <v>1</v>
      </c>
      <c r="D50" s="400">
        <v>1</v>
      </c>
      <c r="E50" s="400">
        <v>1</v>
      </c>
      <c r="F50" s="400">
        <v>2</v>
      </c>
      <c r="G50" s="406" t="s">
        <v>76</v>
      </c>
      <c r="H50" s="398">
        <v>21</v>
      </c>
      <c r="I50" s="407"/>
      <c r="J50" s="407"/>
      <c r="K50" s="407"/>
    </row>
    <row r="51" spans="1:11" s="375" customFormat="1" ht="12" hidden="1" customHeight="1" collapsed="1">
      <c r="A51" s="400">
        <v>2</v>
      </c>
      <c r="B51" s="400">
        <v>5</v>
      </c>
      <c r="C51" s="400">
        <v>2</v>
      </c>
      <c r="D51" s="400"/>
      <c r="E51" s="400"/>
      <c r="F51" s="400"/>
      <c r="G51" s="406" t="s">
        <v>77</v>
      </c>
      <c r="H51" s="398">
        <v>22</v>
      </c>
      <c r="I51" s="407">
        <f>I52+I53</f>
        <v>0</v>
      </c>
      <c r="J51" s="407">
        <f>J52+J53</f>
        <v>0</v>
      </c>
      <c r="K51" s="407">
        <f>K52+K53</f>
        <v>0</v>
      </c>
    </row>
    <row r="52" spans="1:11" s="375" customFormat="1" ht="24" hidden="1" customHeight="1" collapsed="1">
      <c r="A52" s="400">
        <v>2</v>
      </c>
      <c r="B52" s="400">
        <v>5</v>
      </c>
      <c r="C52" s="400">
        <v>2</v>
      </c>
      <c r="D52" s="400">
        <v>1</v>
      </c>
      <c r="E52" s="400">
        <v>1</v>
      </c>
      <c r="F52" s="400">
        <v>1</v>
      </c>
      <c r="G52" s="406" t="s">
        <v>78</v>
      </c>
      <c r="H52" s="398">
        <v>23</v>
      </c>
      <c r="I52" s="407"/>
      <c r="J52" s="407"/>
      <c r="K52" s="407"/>
    </row>
    <row r="53" spans="1:11" s="375" customFormat="1" ht="12" hidden="1" customHeight="1" collapsed="1">
      <c r="A53" s="400">
        <v>2</v>
      </c>
      <c r="B53" s="400">
        <v>5</v>
      </c>
      <c r="C53" s="400">
        <v>2</v>
      </c>
      <c r="D53" s="400">
        <v>1</v>
      </c>
      <c r="E53" s="400">
        <v>1</v>
      </c>
      <c r="F53" s="400">
        <v>2</v>
      </c>
      <c r="G53" s="406" t="s">
        <v>353</v>
      </c>
      <c r="H53" s="398">
        <v>24</v>
      </c>
      <c r="I53" s="407"/>
      <c r="J53" s="407"/>
      <c r="K53" s="407"/>
    </row>
    <row r="54" spans="1:11" s="375" customFormat="1" ht="12" hidden="1" customHeight="1" collapsed="1">
      <c r="A54" s="400">
        <v>2</v>
      </c>
      <c r="B54" s="400">
        <v>5</v>
      </c>
      <c r="C54" s="400">
        <v>3</v>
      </c>
      <c r="D54" s="400"/>
      <c r="E54" s="400"/>
      <c r="F54" s="400"/>
      <c r="G54" s="406" t="s">
        <v>80</v>
      </c>
      <c r="H54" s="398">
        <v>25</v>
      </c>
      <c r="I54" s="407">
        <f>I55+I56+I57+I58</f>
        <v>0</v>
      </c>
      <c r="J54" s="407">
        <f>J55+J56+J57+J58</f>
        <v>0</v>
      </c>
      <c r="K54" s="407">
        <f>K55+K56+K57+K58</f>
        <v>0</v>
      </c>
    </row>
    <row r="55" spans="1:11" s="375" customFormat="1" ht="24" hidden="1" customHeight="1" collapsed="1">
      <c r="A55" s="400">
        <v>2</v>
      </c>
      <c r="B55" s="400">
        <v>5</v>
      </c>
      <c r="C55" s="400">
        <v>3</v>
      </c>
      <c r="D55" s="400">
        <v>1</v>
      </c>
      <c r="E55" s="400">
        <v>1</v>
      </c>
      <c r="F55" s="400">
        <v>1</v>
      </c>
      <c r="G55" s="406" t="s">
        <v>81</v>
      </c>
      <c r="H55" s="398">
        <v>26</v>
      </c>
      <c r="I55" s="407"/>
      <c r="J55" s="407"/>
      <c r="K55" s="407"/>
    </row>
    <row r="56" spans="1:11" s="375" customFormat="1" ht="12" hidden="1" customHeight="1" collapsed="1">
      <c r="A56" s="400">
        <v>2</v>
      </c>
      <c r="B56" s="400">
        <v>5</v>
      </c>
      <c r="C56" s="400">
        <v>3</v>
      </c>
      <c r="D56" s="400">
        <v>1</v>
      </c>
      <c r="E56" s="400">
        <v>1</v>
      </c>
      <c r="F56" s="400">
        <v>2</v>
      </c>
      <c r="G56" s="406" t="s">
        <v>82</v>
      </c>
      <c r="H56" s="398">
        <v>27</v>
      </c>
      <c r="I56" s="407"/>
      <c r="J56" s="407"/>
      <c r="K56" s="407"/>
    </row>
    <row r="57" spans="1:11" s="375" customFormat="1" ht="24" hidden="1" customHeight="1" collapsed="1">
      <c r="A57" s="400">
        <v>2</v>
      </c>
      <c r="B57" s="400">
        <v>5</v>
      </c>
      <c r="C57" s="400">
        <v>3</v>
      </c>
      <c r="D57" s="400">
        <v>2</v>
      </c>
      <c r="E57" s="400">
        <v>1</v>
      </c>
      <c r="F57" s="400">
        <v>1</v>
      </c>
      <c r="G57" s="409" t="s">
        <v>83</v>
      </c>
      <c r="H57" s="398">
        <v>28</v>
      </c>
      <c r="I57" s="407"/>
      <c r="J57" s="407"/>
      <c r="K57" s="407"/>
    </row>
    <row r="58" spans="1:11" s="375" customFormat="1" ht="12" hidden="1" customHeight="1" collapsed="1">
      <c r="A58" s="400">
        <v>2</v>
      </c>
      <c r="B58" s="400">
        <v>5</v>
      </c>
      <c r="C58" s="400">
        <v>3</v>
      </c>
      <c r="D58" s="400">
        <v>2</v>
      </c>
      <c r="E58" s="400">
        <v>1</v>
      </c>
      <c r="F58" s="400">
        <v>2</v>
      </c>
      <c r="G58" s="409" t="s">
        <v>84</v>
      </c>
      <c r="H58" s="398">
        <v>29</v>
      </c>
      <c r="I58" s="407"/>
      <c r="J58" s="407"/>
      <c r="K58" s="407"/>
    </row>
    <row r="59" spans="1:11" s="405" customFormat="1" ht="12" hidden="1" customHeight="1" collapsed="1">
      <c r="A59" s="399">
        <v>2</v>
      </c>
      <c r="B59" s="399">
        <v>6</v>
      </c>
      <c r="C59" s="399"/>
      <c r="D59" s="399"/>
      <c r="E59" s="399"/>
      <c r="F59" s="399"/>
      <c r="G59" s="404" t="s">
        <v>85</v>
      </c>
      <c r="H59" s="402">
        <v>30</v>
      </c>
      <c r="I59" s="403">
        <f>I60+I61+I62+I63+I64</f>
        <v>0</v>
      </c>
      <c r="J59" s="403">
        <f>J60+J61+J62+J63+J64</f>
        <v>0</v>
      </c>
      <c r="K59" s="403">
        <f>K60+K61+K62+K63+K64</f>
        <v>0</v>
      </c>
    </row>
    <row r="60" spans="1:11" s="375" customFormat="1" ht="12" hidden="1" customHeight="1" collapsed="1">
      <c r="A60" s="400">
        <v>2</v>
      </c>
      <c r="B60" s="400">
        <v>6</v>
      </c>
      <c r="C60" s="400">
        <v>1</v>
      </c>
      <c r="D60" s="400"/>
      <c r="E60" s="400"/>
      <c r="F60" s="400"/>
      <c r="G60" s="406" t="s">
        <v>354</v>
      </c>
      <c r="H60" s="398">
        <v>31</v>
      </c>
      <c r="I60" s="407"/>
      <c r="J60" s="407"/>
      <c r="K60" s="407"/>
    </row>
    <row r="61" spans="1:11" s="375" customFormat="1" ht="12" hidden="1" customHeight="1" collapsed="1">
      <c r="A61" s="400">
        <v>2</v>
      </c>
      <c r="B61" s="400">
        <v>6</v>
      </c>
      <c r="C61" s="400">
        <v>2</v>
      </c>
      <c r="D61" s="400"/>
      <c r="E61" s="400"/>
      <c r="F61" s="400"/>
      <c r="G61" s="406" t="s">
        <v>355</v>
      </c>
      <c r="H61" s="398">
        <v>32</v>
      </c>
      <c r="I61" s="407"/>
      <c r="J61" s="407"/>
      <c r="K61" s="407"/>
    </row>
    <row r="62" spans="1:11" s="375" customFormat="1" ht="12" hidden="1" customHeight="1" collapsed="1">
      <c r="A62" s="400">
        <v>2</v>
      </c>
      <c r="B62" s="400">
        <v>6</v>
      </c>
      <c r="C62" s="400">
        <v>3</v>
      </c>
      <c r="D62" s="400"/>
      <c r="E62" s="400"/>
      <c r="F62" s="400"/>
      <c r="G62" s="406" t="s">
        <v>356</v>
      </c>
      <c r="H62" s="398">
        <v>33</v>
      </c>
      <c r="I62" s="407"/>
      <c r="J62" s="407"/>
      <c r="K62" s="407"/>
    </row>
    <row r="63" spans="1:11" s="375" customFormat="1" ht="24" hidden="1" customHeight="1" collapsed="1">
      <c r="A63" s="400">
        <v>2</v>
      </c>
      <c r="B63" s="400">
        <v>6</v>
      </c>
      <c r="C63" s="400">
        <v>4</v>
      </c>
      <c r="D63" s="400"/>
      <c r="E63" s="400"/>
      <c r="F63" s="400"/>
      <c r="G63" s="406" t="s">
        <v>91</v>
      </c>
      <c r="H63" s="398">
        <v>34</v>
      </c>
      <c r="I63" s="407"/>
      <c r="J63" s="407"/>
      <c r="K63" s="407"/>
    </row>
    <row r="64" spans="1:11" s="375" customFormat="1" ht="24" hidden="1" customHeight="1" collapsed="1">
      <c r="A64" s="400">
        <v>2</v>
      </c>
      <c r="B64" s="400">
        <v>6</v>
      </c>
      <c r="C64" s="400">
        <v>5</v>
      </c>
      <c r="D64" s="400"/>
      <c r="E64" s="400"/>
      <c r="F64" s="400"/>
      <c r="G64" s="406" t="s">
        <v>94</v>
      </c>
      <c r="H64" s="398">
        <v>35</v>
      </c>
      <c r="I64" s="407"/>
      <c r="J64" s="407"/>
      <c r="K64" s="407"/>
    </row>
    <row r="65" spans="1:11" s="375" customFormat="1" ht="12" hidden="1" customHeight="1" collapsed="1">
      <c r="A65" s="399">
        <v>2</v>
      </c>
      <c r="B65" s="399">
        <v>7</v>
      </c>
      <c r="C65" s="400"/>
      <c r="D65" s="400"/>
      <c r="E65" s="400"/>
      <c r="F65" s="400"/>
      <c r="G65" s="404" t="s">
        <v>95</v>
      </c>
      <c r="H65" s="402">
        <v>36</v>
      </c>
      <c r="I65" s="403">
        <f>I66+I69+I73</f>
        <v>0</v>
      </c>
      <c r="J65" s="403">
        <f>J66+J69+J73</f>
        <v>0</v>
      </c>
      <c r="K65" s="403">
        <f>K66+K69+K73</f>
        <v>0</v>
      </c>
    </row>
    <row r="66" spans="1:11" s="375" customFormat="1" ht="12" hidden="1" customHeight="1" collapsed="1">
      <c r="A66" s="400">
        <v>2</v>
      </c>
      <c r="B66" s="400">
        <v>7</v>
      </c>
      <c r="C66" s="400">
        <v>1</v>
      </c>
      <c r="D66" s="400"/>
      <c r="E66" s="400"/>
      <c r="F66" s="400"/>
      <c r="G66" s="410" t="s">
        <v>459</v>
      </c>
      <c r="H66" s="398">
        <v>37</v>
      </c>
      <c r="I66" s="407">
        <f>I67+I68</f>
        <v>0</v>
      </c>
      <c r="J66" s="407">
        <f>J67+J68</f>
        <v>0</v>
      </c>
      <c r="K66" s="407">
        <f>K67+K68</f>
        <v>0</v>
      </c>
    </row>
    <row r="67" spans="1:11" s="375" customFormat="1" ht="12" hidden="1" customHeight="1" collapsed="1">
      <c r="A67" s="400">
        <v>2</v>
      </c>
      <c r="B67" s="400">
        <v>7</v>
      </c>
      <c r="C67" s="400">
        <v>1</v>
      </c>
      <c r="D67" s="400">
        <v>1</v>
      </c>
      <c r="E67" s="400">
        <v>1</v>
      </c>
      <c r="F67" s="400">
        <v>1</v>
      </c>
      <c r="G67" s="410" t="s">
        <v>97</v>
      </c>
      <c r="H67" s="398">
        <v>38</v>
      </c>
      <c r="I67" s="407"/>
      <c r="J67" s="407"/>
      <c r="K67" s="407"/>
    </row>
    <row r="68" spans="1:11" s="375" customFormat="1" ht="12" hidden="1" customHeight="1" collapsed="1">
      <c r="A68" s="400">
        <v>2</v>
      </c>
      <c r="B68" s="400">
        <v>7</v>
      </c>
      <c r="C68" s="400">
        <v>1</v>
      </c>
      <c r="D68" s="400">
        <v>1</v>
      </c>
      <c r="E68" s="400">
        <v>1</v>
      </c>
      <c r="F68" s="400">
        <v>2</v>
      </c>
      <c r="G68" s="410" t="s">
        <v>98</v>
      </c>
      <c r="H68" s="398">
        <v>39</v>
      </c>
      <c r="I68" s="407"/>
      <c r="J68" s="407"/>
      <c r="K68" s="407"/>
    </row>
    <row r="69" spans="1:11" s="375" customFormat="1" ht="12" hidden="1" customHeight="1" collapsed="1">
      <c r="A69" s="400">
        <v>2</v>
      </c>
      <c r="B69" s="400">
        <v>7</v>
      </c>
      <c r="C69" s="400">
        <v>2</v>
      </c>
      <c r="D69" s="400"/>
      <c r="E69" s="400"/>
      <c r="F69" s="400"/>
      <c r="G69" s="406" t="s">
        <v>357</v>
      </c>
      <c r="H69" s="398">
        <v>40</v>
      </c>
      <c r="I69" s="407">
        <f>I70+I71+I72</f>
        <v>0</v>
      </c>
      <c r="J69" s="407">
        <f>J70+J71+J72</f>
        <v>0</v>
      </c>
      <c r="K69" s="407">
        <f>K70+K71+K72</f>
        <v>0</v>
      </c>
    </row>
    <row r="70" spans="1:11" s="375" customFormat="1" ht="12" hidden="1" customHeight="1" collapsed="1">
      <c r="A70" s="400">
        <v>2</v>
      </c>
      <c r="B70" s="400">
        <v>7</v>
      </c>
      <c r="C70" s="400">
        <v>2</v>
      </c>
      <c r="D70" s="400">
        <v>1</v>
      </c>
      <c r="E70" s="400">
        <v>1</v>
      </c>
      <c r="F70" s="400">
        <v>1</v>
      </c>
      <c r="G70" s="406" t="s">
        <v>358</v>
      </c>
      <c r="H70" s="398">
        <v>41</v>
      </c>
      <c r="I70" s="407"/>
      <c r="J70" s="407"/>
      <c r="K70" s="407"/>
    </row>
    <row r="71" spans="1:11" s="375" customFormat="1" ht="12" hidden="1" customHeight="1" collapsed="1">
      <c r="A71" s="400">
        <v>2</v>
      </c>
      <c r="B71" s="400">
        <v>7</v>
      </c>
      <c r="C71" s="400">
        <v>2</v>
      </c>
      <c r="D71" s="400">
        <v>1</v>
      </c>
      <c r="E71" s="400">
        <v>1</v>
      </c>
      <c r="F71" s="400">
        <v>2</v>
      </c>
      <c r="G71" s="406" t="s">
        <v>359</v>
      </c>
      <c r="H71" s="398">
        <v>42</v>
      </c>
      <c r="I71" s="407"/>
      <c r="J71" s="407"/>
      <c r="K71" s="407"/>
    </row>
    <row r="72" spans="1:11" s="375" customFormat="1" ht="12" hidden="1" customHeight="1" collapsed="1">
      <c r="A72" s="400">
        <v>2</v>
      </c>
      <c r="B72" s="400">
        <v>7</v>
      </c>
      <c r="C72" s="400">
        <v>2</v>
      </c>
      <c r="D72" s="400">
        <v>2</v>
      </c>
      <c r="E72" s="400">
        <v>1</v>
      </c>
      <c r="F72" s="400">
        <v>1</v>
      </c>
      <c r="G72" s="406" t="s">
        <v>103</v>
      </c>
      <c r="H72" s="398">
        <v>43</v>
      </c>
      <c r="I72" s="407"/>
      <c r="J72" s="407"/>
      <c r="K72" s="407"/>
    </row>
    <row r="73" spans="1:11" s="375" customFormat="1" ht="12" hidden="1" customHeight="1" collapsed="1">
      <c r="A73" s="400">
        <v>2</v>
      </c>
      <c r="B73" s="400">
        <v>7</v>
      </c>
      <c r="C73" s="400">
        <v>3</v>
      </c>
      <c r="D73" s="400"/>
      <c r="E73" s="400"/>
      <c r="F73" s="400"/>
      <c r="G73" s="406" t="s">
        <v>104</v>
      </c>
      <c r="H73" s="398">
        <v>44</v>
      </c>
      <c r="I73" s="407"/>
      <c r="J73" s="407"/>
      <c r="K73" s="407"/>
    </row>
    <row r="74" spans="1:11" s="405" customFormat="1" ht="12" hidden="1" customHeight="1" collapsed="1">
      <c r="A74" s="399">
        <v>2</v>
      </c>
      <c r="B74" s="399">
        <v>8</v>
      </c>
      <c r="C74" s="399"/>
      <c r="D74" s="399"/>
      <c r="E74" s="399"/>
      <c r="F74" s="399"/>
      <c r="G74" s="404" t="s">
        <v>460</v>
      </c>
      <c r="H74" s="402">
        <v>45</v>
      </c>
      <c r="I74" s="403">
        <f>I75+I79</f>
        <v>0</v>
      </c>
      <c r="J74" s="403">
        <f>J75+J79</f>
        <v>0</v>
      </c>
      <c r="K74" s="403">
        <f>K75+K79</f>
        <v>0</v>
      </c>
    </row>
    <row r="75" spans="1:11" s="375" customFormat="1" ht="12" hidden="1" customHeight="1" collapsed="1">
      <c r="A75" s="400">
        <v>2</v>
      </c>
      <c r="B75" s="400">
        <v>8</v>
      </c>
      <c r="C75" s="400">
        <v>1</v>
      </c>
      <c r="D75" s="400">
        <v>1</v>
      </c>
      <c r="E75" s="400"/>
      <c r="F75" s="400"/>
      <c r="G75" s="406" t="s">
        <v>108</v>
      </c>
      <c r="H75" s="398">
        <v>46</v>
      </c>
      <c r="I75" s="407">
        <f>I76+I77+I78</f>
        <v>0</v>
      </c>
      <c r="J75" s="407">
        <f>J76+J77+J78</f>
        <v>0</v>
      </c>
      <c r="K75" s="407">
        <f>K76+K77+K78</f>
        <v>0</v>
      </c>
    </row>
    <row r="76" spans="1:11" s="375" customFormat="1" ht="12" hidden="1" customHeight="1" collapsed="1">
      <c r="A76" s="400">
        <v>2</v>
      </c>
      <c r="B76" s="400">
        <v>8</v>
      </c>
      <c r="C76" s="400">
        <v>1</v>
      </c>
      <c r="D76" s="400">
        <v>1</v>
      </c>
      <c r="E76" s="400">
        <v>1</v>
      </c>
      <c r="F76" s="400">
        <v>1</v>
      </c>
      <c r="G76" s="406" t="s">
        <v>360</v>
      </c>
      <c r="H76" s="398">
        <v>47</v>
      </c>
      <c r="I76" s="407"/>
      <c r="J76" s="407"/>
      <c r="K76" s="407"/>
    </row>
    <row r="77" spans="1:11" s="375" customFormat="1" ht="12" hidden="1" customHeight="1" collapsed="1">
      <c r="A77" s="400">
        <v>2</v>
      </c>
      <c r="B77" s="400">
        <v>8</v>
      </c>
      <c r="C77" s="400">
        <v>1</v>
      </c>
      <c r="D77" s="400">
        <v>1</v>
      </c>
      <c r="E77" s="400">
        <v>1</v>
      </c>
      <c r="F77" s="400">
        <v>2</v>
      </c>
      <c r="G77" s="406" t="s">
        <v>361</v>
      </c>
      <c r="H77" s="398">
        <v>48</v>
      </c>
      <c r="I77" s="407"/>
      <c r="J77" s="407"/>
      <c r="K77" s="407"/>
    </row>
    <row r="78" spans="1:11" s="375" customFormat="1" ht="12" hidden="1" customHeight="1" collapsed="1">
      <c r="A78" s="400">
        <v>2</v>
      </c>
      <c r="B78" s="400">
        <v>8</v>
      </c>
      <c r="C78" s="400">
        <v>1</v>
      </c>
      <c r="D78" s="400">
        <v>1</v>
      </c>
      <c r="E78" s="400">
        <v>1</v>
      </c>
      <c r="F78" s="400">
        <v>3</v>
      </c>
      <c r="G78" s="409" t="s">
        <v>461</v>
      </c>
      <c r="H78" s="398">
        <v>49</v>
      </c>
      <c r="I78" s="407"/>
      <c r="J78" s="407"/>
      <c r="K78" s="407"/>
    </row>
    <row r="79" spans="1:11" s="375" customFormat="1" ht="12" hidden="1" customHeight="1" collapsed="1">
      <c r="A79" s="400">
        <v>2</v>
      </c>
      <c r="B79" s="400">
        <v>8</v>
      </c>
      <c r="C79" s="400">
        <v>1</v>
      </c>
      <c r="D79" s="400">
        <v>2</v>
      </c>
      <c r="E79" s="400"/>
      <c r="F79" s="400"/>
      <c r="G79" s="406" t="s">
        <v>112</v>
      </c>
      <c r="H79" s="398">
        <v>50</v>
      </c>
      <c r="I79" s="407"/>
      <c r="J79" s="407"/>
      <c r="K79" s="407"/>
    </row>
    <row r="80" spans="1:11" s="405" customFormat="1" ht="36" hidden="1" customHeight="1" collapsed="1">
      <c r="A80" s="411">
        <v>2</v>
      </c>
      <c r="B80" s="411">
        <v>9</v>
      </c>
      <c r="C80" s="411"/>
      <c r="D80" s="411"/>
      <c r="E80" s="411"/>
      <c r="F80" s="411"/>
      <c r="G80" s="404" t="s">
        <v>462</v>
      </c>
      <c r="H80" s="402">
        <v>51</v>
      </c>
      <c r="I80" s="403"/>
      <c r="J80" s="403"/>
      <c r="K80" s="403"/>
    </row>
    <row r="81" spans="1:11" s="405" customFormat="1" ht="48" hidden="1" customHeight="1" collapsed="1">
      <c r="A81" s="399">
        <v>3</v>
      </c>
      <c r="B81" s="399"/>
      <c r="C81" s="399"/>
      <c r="D81" s="399"/>
      <c r="E81" s="399"/>
      <c r="F81" s="399"/>
      <c r="G81" s="404" t="s">
        <v>362</v>
      </c>
      <c r="H81" s="402">
        <v>52</v>
      </c>
      <c r="I81" s="403">
        <f>I82+I88+I89</f>
        <v>0</v>
      </c>
      <c r="J81" s="403">
        <f>J82+J88+J89</f>
        <v>0</v>
      </c>
      <c r="K81" s="403">
        <f>K82+K88+K89</f>
        <v>0</v>
      </c>
    </row>
    <row r="82" spans="1:11" s="405" customFormat="1" ht="24" hidden="1" customHeight="1" collapsed="1">
      <c r="A82" s="399">
        <v>3</v>
      </c>
      <c r="B82" s="399">
        <v>1</v>
      </c>
      <c r="C82" s="399"/>
      <c r="D82" s="399"/>
      <c r="E82" s="399"/>
      <c r="F82" s="399"/>
      <c r="G82" s="404" t="s">
        <v>128</v>
      </c>
      <c r="H82" s="402">
        <v>53</v>
      </c>
      <c r="I82" s="403">
        <f>I83+I84+I85+I86+I87</f>
        <v>0</v>
      </c>
      <c r="J82" s="403">
        <f>J83+J84+J85+J86+J87</f>
        <v>0</v>
      </c>
      <c r="K82" s="403">
        <f>K83+K84+K85+K86+K87</f>
        <v>0</v>
      </c>
    </row>
    <row r="83" spans="1:11" s="375" customFormat="1" ht="24" hidden="1" customHeight="1" collapsed="1">
      <c r="A83" s="412">
        <v>3</v>
      </c>
      <c r="B83" s="412">
        <v>1</v>
      </c>
      <c r="C83" s="412">
        <v>1</v>
      </c>
      <c r="D83" s="413"/>
      <c r="E83" s="413"/>
      <c r="F83" s="413"/>
      <c r="G83" s="406" t="s">
        <v>463</v>
      </c>
      <c r="H83" s="398">
        <v>54</v>
      </c>
      <c r="I83" s="407"/>
      <c r="J83" s="407"/>
      <c r="K83" s="407"/>
    </row>
    <row r="84" spans="1:11" s="375" customFormat="1" ht="12" hidden="1" customHeight="1" collapsed="1">
      <c r="A84" s="412">
        <v>3</v>
      </c>
      <c r="B84" s="412">
        <v>1</v>
      </c>
      <c r="C84" s="412">
        <v>2</v>
      </c>
      <c r="D84" s="412"/>
      <c r="E84" s="413"/>
      <c r="F84" s="413"/>
      <c r="G84" s="409" t="s">
        <v>145</v>
      </c>
      <c r="H84" s="398">
        <v>55</v>
      </c>
      <c r="I84" s="407"/>
      <c r="J84" s="407"/>
      <c r="K84" s="407"/>
    </row>
    <row r="85" spans="1:11" s="375" customFormat="1" ht="12" hidden="1" customHeight="1" collapsed="1">
      <c r="A85" s="412">
        <v>3</v>
      </c>
      <c r="B85" s="412">
        <v>1</v>
      </c>
      <c r="C85" s="412">
        <v>3</v>
      </c>
      <c r="D85" s="412"/>
      <c r="E85" s="412"/>
      <c r="F85" s="412"/>
      <c r="G85" s="409" t="s">
        <v>150</v>
      </c>
      <c r="H85" s="398">
        <v>56</v>
      </c>
      <c r="I85" s="407"/>
      <c r="J85" s="407"/>
      <c r="K85" s="407"/>
    </row>
    <row r="86" spans="1:11" s="375" customFormat="1" ht="12" hidden="1" customHeight="1" collapsed="1">
      <c r="A86" s="412">
        <v>3</v>
      </c>
      <c r="B86" s="412">
        <v>1</v>
      </c>
      <c r="C86" s="412">
        <v>4</v>
      </c>
      <c r="D86" s="412"/>
      <c r="E86" s="412"/>
      <c r="F86" s="412"/>
      <c r="G86" s="409" t="s">
        <v>159</v>
      </c>
      <c r="H86" s="398">
        <v>57</v>
      </c>
      <c r="I86" s="407"/>
      <c r="J86" s="407"/>
      <c r="K86" s="407"/>
    </row>
    <row r="87" spans="1:11" s="375" customFormat="1" ht="24" hidden="1" customHeight="1" collapsed="1">
      <c r="A87" s="412">
        <v>3</v>
      </c>
      <c r="B87" s="412">
        <v>1</v>
      </c>
      <c r="C87" s="412">
        <v>5</v>
      </c>
      <c r="D87" s="412"/>
      <c r="E87" s="412"/>
      <c r="F87" s="412"/>
      <c r="G87" s="409" t="s">
        <v>363</v>
      </c>
      <c r="H87" s="398">
        <v>58</v>
      </c>
      <c r="I87" s="407"/>
      <c r="J87" s="407"/>
      <c r="K87" s="407"/>
    </row>
    <row r="88" spans="1:11" s="405" customFormat="1" ht="24.75" hidden="1" customHeight="1" collapsed="1">
      <c r="A88" s="413">
        <v>3</v>
      </c>
      <c r="B88" s="413">
        <v>2</v>
      </c>
      <c r="C88" s="413"/>
      <c r="D88" s="413"/>
      <c r="E88" s="413"/>
      <c r="F88" s="413"/>
      <c r="G88" s="414" t="s">
        <v>464</v>
      </c>
      <c r="H88" s="402">
        <v>59</v>
      </c>
      <c r="I88" s="403"/>
      <c r="J88" s="403"/>
      <c r="K88" s="403"/>
    </row>
    <row r="89" spans="1:11" s="405" customFormat="1" ht="24" hidden="1" customHeight="1" collapsed="1">
      <c r="A89" s="413">
        <v>3</v>
      </c>
      <c r="B89" s="413">
        <v>3</v>
      </c>
      <c r="C89" s="413"/>
      <c r="D89" s="413"/>
      <c r="E89" s="413"/>
      <c r="F89" s="413"/>
      <c r="G89" s="414" t="s">
        <v>202</v>
      </c>
      <c r="H89" s="402">
        <v>60</v>
      </c>
      <c r="I89" s="403"/>
      <c r="J89" s="403"/>
      <c r="K89" s="403"/>
    </row>
    <row r="90" spans="1:11" s="405" customFormat="1" ht="12" customHeight="1">
      <c r="A90" s="399"/>
      <c r="B90" s="399"/>
      <c r="C90" s="399"/>
      <c r="D90" s="399"/>
      <c r="E90" s="399"/>
      <c r="F90" s="399"/>
      <c r="G90" s="404" t="s">
        <v>465</v>
      </c>
      <c r="H90" s="402">
        <v>61</v>
      </c>
      <c r="I90" s="403">
        <f>I30+I81</f>
        <v>119.29</v>
      </c>
      <c r="J90" s="403">
        <f>J30+J81</f>
        <v>8316.93</v>
      </c>
      <c r="K90" s="403">
        <f>K30+K81</f>
        <v>0</v>
      </c>
    </row>
    <row r="91" spans="1:11" s="375" customFormat="1" ht="9" customHeight="1">
      <c r="A91" s="415"/>
      <c r="B91" s="415"/>
      <c r="C91" s="415"/>
      <c r="D91" s="416"/>
      <c r="E91" s="416"/>
      <c r="F91" s="416"/>
      <c r="G91" s="416"/>
      <c r="H91" s="381"/>
      <c r="I91" s="382"/>
      <c r="J91" s="382"/>
      <c r="K91" s="417"/>
    </row>
    <row r="92" spans="1:11" s="375" customFormat="1" ht="12" customHeight="1">
      <c r="A92" s="382" t="s">
        <v>466</v>
      </c>
      <c r="H92" s="371"/>
      <c r="I92" s="418"/>
    </row>
    <row r="93" spans="1:11" s="375" customFormat="1">
      <c r="H93" s="419"/>
      <c r="I93" s="378"/>
      <c r="J93" s="378"/>
      <c r="K93" s="378"/>
    </row>
    <row r="94" spans="1:11" s="375" customFormat="1">
      <c r="A94" s="420" t="s">
        <v>222</v>
      </c>
      <c r="B94" s="421"/>
      <c r="C94" s="421"/>
      <c r="D94" s="421"/>
      <c r="E94" s="421"/>
      <c r="F94" s="421"/>
      <c r="G94" s="421"/>
      <c r="H94" s="422"/>
      <c r="I94" s="423"/>
      <c r="J94" s="423"/>
      <c r="K94" s="424" t="s">
        <v>223</v>
      </c>
    </row>
    <row r="95" spans="1:11" s="375" customFormat="1" ht="12" customHeight="1">
      <c r="A95" s="605" t="s">
        <v>467</v>
      </c>
      <c r="B95" s="606"/>
      <c r="C95" s="606"/>
      <c r="D95" s="606"/>
      <c r="E95" s="606"/>
      <c r="F95" s="606"/>
      <c r="G95" s="606"/>
      <c r="H95" s="419"/>
      <c r="I95" s="425" t="s">
        <v>225</v>
      </c>
      <c r="J95" s="425"/>
      <c r="K95" s="426" t="s">
        <v>226</v>
      </c>
    </row>
    <row r="96" spans="1:11" s="375" customFormat="1" ht="12" customHeight="1">
      <c r="A96" s="382"/>
      <c r="B96" s="382"/>
      <c r="C96" s="427"/>
      <c r="D96" s="382"/>
      <c r="E96" s="382"/>
      <c r="F96" s="607"/>
      <c r="G96" s="606"/>
      <c r="H96" s="419"/>
      <c r="I96" s="428"/>
      <c r="J96" s="429"/>
      <c r="K96" s="429"/>
    </row>
    <row r="97" spans="1:12" s="375" customFormat="1">
      <c r="A97" s="420" t="s">
        <v>227</v>
      </c>
      <c r="B97" s="420"/>
      <c r="C97" s="420"/>
      <c r="D97" s="420"/>
      <c r="E97" s="420"/>
      <c r="F97" s="420"/>
      <c r="G97" s="420"/>
      <c r="H97" s="419"/>
      <c r="I97" s="423"/>
      <c r="J97" s="423"/>
      <c r="K97" s="424" t="s">
        <v>228</v>
      </c>
    </row>
    <row r="98" spans="1:12" s="375" customFormat="1" ht="24.75" customHeight="1">
      <c r="A98" s="608" t="s">
        <v>468</v>
      </c>
      <c r="B98" s="609"/>
      <c r="C98" s="609"/>
      <c r="D98" s="609"/>
      <c r="E98" s="609"/>
      <c r="F98" s="609"/>
      <c r="G98" s="609"/>
      <c r="H98" s="422"/>
      <c r="I98" s="425" t="s">
        <v>225</v>
      </c>
      <c r="J98" s="430"/>
      <c r="K98" s="430" t="s">
        <v>226</v>
      </c>
    </row>
    <row r="99" spans="1:12" s="431" customFormat="1" ht="12.75" customHeight="1">
      <c r="H99" s="380"/>
    </row>
    <row r="100" spans="1:12">
      <c r="L100" s="370"/>
    </row>
    <row r="101" spans="1:12">
      <c r="L101" s="370"/>
    </row>
    <row r="102" spans="1:12">
      <c r="L102" s="370"/>
    </row>
    <row r="103" spans="1:12">
      <c r="L103" s="370"/>
    </row>
    <row r="104" spans="1:12">
      <c r="L104" s="370"/>
    </row>
    <row r="105" spans="1:12">
      <c r="L105" s="370"/>
    </row>
    <row r="106" spans="1:12">
      <c r="L106" s="370"/>
    </row>
    <row r="107" spans="1:12">
      <c r="L107" s="370"/>
    </row>
    <row r="108" spans="1:12">
      <c r="L108" s="370"/>
    </row>
    <row r="109" spans="1:12">
      <c r="L109" s="370"/>
    </row>
    <row r="110" spans="1:12">
      <c r="L110" s="370"/>
    </row>
    <row r="111" spans="1:12">
      <c r="L111" s="370"/>
    </row>
    <row r="112" spans="1:12">
      <c r="L112" s="370"/>
    </row>
    <row r="113" spans="1:12">
      <c r="A113" s="370"/>
      <c r="B113" s="370"/>
      <c r="C113" s="370"/>
      <c r="D113" s="370"/>
      <c r="E113" s="370"/>
      <c r="F113" s="370"/>
      <c r="G113" s="370"/>
      <c r="H113" s="370"/>
      <c r="I113" s="370"/>
      <c r="J113" s="370"/>
      <c r="K113" s="370"/>
      <c r="L113" s="370"/>
    </row>
    <row r="114" spans="1:12">
      <c r="A114" s="370"/>
      <c r="B114" s="370"/>
      <c r="C114" s="370"/>
      <c r="D114" s="370"/>
      <c r="E114" s="370"/>
      <c r="F114" s="370"/>
      <c r="G114" s="370"/>
      <c r="H114" s="370"/>
      <c r="I114" s="370"/>
      <c r="J114" s="370"/>
      <c r="K114" s="370"/>
      <c r="L114" s="370"/>
    </row>
    <row r="115" spans="1:12">
      <c r="A115" s="370"/>
      <c r="B115" s="370"/>
      <c r="C115" s="370"/>
      <c r="D115" s="370"/>
      <c r="E115" s="370"/>
      <c r="F115" s="370"/>
      <c r="G115" s="370"/>
      <c r="H115" s="370"/>
      <c r="I115" s="370"/>
      <c r="J115" s="370"/>
      <c r="K115" s="370"/>
      <c r="L115" s="370"/>
    </row>
    <row r="116" spans="1:12">
      <c r="A116" s="370"/>
      <c r="B116" s="370"/>
      <c r="C116" s="370"/>
      <c r="D116" s="370"/>
      <c r="E116" s="370"/>
      <c r="F116" s="370"/>
      <c r="G116" s="370"/>
      <c r="H116" s="370"/>
      <c r="I116" s="370"/>
      <c r="J116" s="370"/>
      <c r="K116" s="370"/>
      <c r="L116" s="370"/>
    </row>
    <row r="117" spans="1:12">
      <c r="A117" s="370"/>
      <c r="B117" s="370"/>
      <c r="C117" s="370"/>
      <c r="D117" s="370"/>
      <c r="E117" s="370"/>
      <c r="F117" s="370"/>
      <c r="G117" s="370"/>
      <c r="H117" s="370"/>
      <c r="I117" s="370"/>
      <c r="J117" s="370"/>
      <c r="K117" s="370"/>
      <c r="L117" s="370"/>
    </row>
    <row r="118" spans="1:12">
      <c r="A118" s="370"/>
      <c r="B118" s="370"/>
      <c r="C118" s="370"/>
      <c r="D118" s="370"/>
      <c r="E118" s="370"/>
      <c r="F118" s="370"/>
      <c r="G118" s="370"/>
      <c r="H118" s="370"/>
      <c r="I118" s="370"/>
      <c r="J118" s="370"/>
      <c r="K118" s="370"/>
      <c r="L118" s="370"/>
    </row>
    <row r="119" spans="1:12">
      <c r="A119" s="370"/>
      <c r="B119" s="370"/>
      <c r="C119" s="370"/>
      <c r="D119" s="370"/>
      <c r="E119" s="370"/>
      <c r="F119" s="370"/>
      <c r="G119" s="370"/>
      <c r="H119" s="370"/>
      <c r="I119" s="370"/>
      <c r="J119" s="370"/>
      <c r="K119" s="370"/>
      <c r="L119" s="370"/>
    </row>
    <row r="120" spans="1:12">
      <c r="A120" s="370"/>
      <c r="B120" s="370"/>
      <c r="C120" s="370"/>
      <c r="D120" s="370"/>
      <c r="E120" s="370"/>
      <c r="F120" s="370"/>
      <c r="G120" s="370"/>
      <c r="H120" s="370"/>
      <c r="I120" s="370"/>
      <c r="J120" s="370"/>
      <c r="K120" s="370"/>
      <c r="L120" s="370"/>
    </row>
    <row r="121" spans="1:12">
      <c r="A121" s="370"/>
      <c r="B121" s="370"/>
      <c r="C121" s="370"/>
      <c r="D121" s="370"/>
      <c r="E121" s="370"/>
      <c r="F121" s="370"/>
      <c r="G121" s="370"/>
      <c r="H121" s="370"/>
      <c r="I121" s="370"/>
      <c r="J121" s="370"/>
      <c r="K121" s="370"/>
      <c r="L121" s="370"/>
    </row>
    <row r="122" spans="1:12">
      <c r="A122" s="370"/>
      <c r="B122" s="370"/>
      <c r="C122" s="370"/>
      <c r="D122" s="370"/>
      <c r="E122" s="370"/>
      <c r="F122" s="370"/>
      <c r="G122" s="370"/>
      <c r="H122" s="370"/>
      <c r="I122" s="370"/>
      <c r="J122" s="370"/>
      <c r="K122" s="370"/>
      <c r="L122" s="370"/>
    </row>
    <row r="123" spans="1:12">
      <c r="A123" s="370"/>
      <c r="B123" s="370"/>
      <c r="C123" s="370"/>
      <c r="D123" s="370"/>
      <c r="E123" s="370"/>
      <c r="F123" s="370"/>
      <c r="G123" s="370"/>
      <c r="H123" s="370"/>
      <c r="I123" s="370"/>
      <c r="J123" s="370"/>
      <c r="K123" s="370"/>
      <c r="L123" s="370"/>
    </row>
    <row r="124" spans="1:12">
      <c r="A124" s="370"/>
      <c r="B124" s="370"/>
      <c r="C124" s="370"/>
      <c r="D124" s="370"/>
      <c r="E124" s="370"/>
      <c r="F124" s="370"/>
      <c r="G124" s="370"/>
      <c r="H124" s="370"/>
      <c r="I124" s="370"/>
      <c r="J124" s="370"/>
      <c r="K124" s="370"/>
      <c r="L124" s="370"/>
    </row>
    <row r="125" spans="1:12">
      <c r="A125" s="370"/>
      <c r="B125" s="370"/>
      <c r="C125" s="370"/>
      <c r="D125" s="370"/>
      <c r="E125" s="370"/>
      <c r="F125" s="370"/>
      <c r="G125" s="370"/>
      <c r="H125" s="370"/>
      <c r="I125" s="370"/>
      <c r="J125" s="370"/>
      <c r="K125" s="370"/>
      <c r="L125" s="370"/>
    </row>
    <row r="126" spans="1:12">
      <c r="A126" s="370"/>
      <c r="B126" s="370"/>
      <c r="C126" s="370"/>
      <c r="D126" s="370"/>
      <c r="E126" s="370"/>
      <c r="F126" s="370"/>
      <c r="G126" s="370"/>
      <c r="H126" s="370"/>
      <c r="I126" s="370"/>
      <c r="J126" s="370"/>
      <c r="K126" s="370"/>
      <c r="L126" s="370"/>
    </row>
    <row r="127" spans="1:12">
      <c r="A127" s="370"/>
      <c r="B127" s="370"/>
      <c r="C127" s="370"/>
      <c r="D127" s="370"/>
      <c r="E127" s="370"/>
      <c r="F127" s="370"/>
      <c r="G127" s="370"/>
      <c r="H127" s="370"/>
      <c r="I127" s="370"/>
      <c r="J127" s="370"/>
      <c r="K127" s="370"/>
      <c r="L127" s="370"/>
    </row>
    <row r="128" spans="1:12">
      <c r="A128" s="370"/>
      <c r="B128" s="370"/>
      <c r="C128" s="370"/>
      <c r="D128" s="370"/>
      <c r="E128" s="370"/>
      <c r="F128" s="370"/>
      <c r="G128" s="370"/>
      <c r="H128" s="370"/>
      <c r="I128" s="370"/>
      <c r="J128" s="370"/>
      <c r="K128" s="370"/>
      <c r="L128" s="370"/>
    </row>
    <row r="129" spans="1:12">
      <c r="A129" s="370"/>
      <c r="B129" s="370"/>
      <c r="C129" s="370"/>
      <c r="D129" s="370"/>
      <c r="E129" s="370"/>
      <c r="F129" s="370"/>
      <c r="G129" s="370"/>
      <c r="H129" s="370"/>
      <c r="I129" s="370"/>
      <c r="J129" s="370"/>
      <c r="K129" s="370"/>
      <c r="L129" s="370"/>
    </row>
    <row r="130" spans="1:12">
      <c r="A130" s="370"/>
      <c r="B130" s="370"/>
      <c r="C130" s="370"/>
      <c r="D130" s="370"/>
      <c r="E130" s="370"/>
      <c r="F130" s="370"/>
      <c r="G130" s="370"/>
      <c r="H130" s="370"/>
      <c r="I130" s="370"/>
      <c r="J130" s="370"/>
      <c r="K130" s="370"/>
      <c r="L130" s="370"/>
    </row>
    <row r="131" spans="1:12">
      <c r="A131" s="370"/>
      <c r="B131" s="370"/>
      <c r="C131" s="370"/>
      <c r="D131" s="370"/>
      <c r="E131" s="370"/>
      <c r="F131" s="370"/>
      <c r="G131" s="370"/>
      <c r="H131" s="370"/>
      <c r="I131" s="370"/>
      <c r="J131" s="370"/>
      <c r="K131" s="370"/>
      <c r="L131" s="370"/>
    </row>
    <row r="132" spans="1:12">
      <c r="A132" s="370"/>
      <c r="B132" s="370"/>
      <c r="C132" s="370"/>
      <c r="D132" s="370"/>
      <c r="E132" s="370"/>
      <c r="F132" s="370"/>
      <c r="G132" s="370"/>
      <c r="H132" s="370"/>
      <c r="I132" s="370"/>
      <c r="J132" s="370"/>
      <c r="K132" s="370"/>
      <c r="L132" s="370"/>
    </row>
    <row r="133" spans="1:12">
      <c r="A133" s="370"/>
      <c r="B133" s="370"/>
      <c r="C133" s="370"/>
      <c r="D133" s="370"/>
      <c r="E133" s="370"/>
      <c r="F133" s="370"/>
      <c r="G133" s="370"/>
      <c r="H133" s="370"/>
      <c r="I133" s="370"/>
      <c r="J133" s="370"/>
      <c r="K133" s="370"/>
      <c r="L133" s="370"/>
    </row>
    <row r="134" spans="1:12">
      <c r="A134" s="370"/>
      <c r="B134" s="370"/>
      <c r="C134" s="370"/>
      <c r="D134" s="370"/>
      <c r="E134" s="370"/>
      <c r="F134" s="370"/>
      <c r="G134" s="370"/>
      <c r="H134" s="370"/>
      <c r="I134" s="370"/>
      <c r="J134" s="370"/>
      <c r="K134" s="370"/>
      <c r="L134" s="370"/>
    </row>
    <row r="135" spans="1:12">
      <c r="A135" s="370"/>
      <c r="B135" s="370"/>
      <c r="C135" s="370"/>
      <c r="D135" s="370"/>
      <c r="E135" s="370"/>
      <c r="F135" s="370"/>
      <c r="G135" s="370"/>
      <c r="H135" s="370"/>
      <c r="I135" s="370"/>
      <c r="J135" s="370"/>
      <c r="K135" s="370"/>
      <c r="L135" s="370"/>
    </row>
    <row r="136" spans="1:12">
      <c r="A136" s="370"/>
      <c r="B136" s="370"/>
      <c r="C136" s="370"/>
      <c r="D136" s="370"/>
      <c r="E136" s="370"/>
      <c r="F136" s="370"/>
      <c r="G136" s="370"/>
      <c r="H136" s="370"/>
      <c r="I136" s="370"/>
      <c r="J136" s="370"/>
      <c r="K136" s="370"/>
      <c r="L136" s="370"/>
    </row>
    <row r="137" spans="1:12">
      <c r="A137" s="370"/>
      <c r="B137" s="370"/>
      <c r="C137" s="370"/>
      <c r="D137" s="370"/>
      <c r="E137" s="370"/>
      <c r="F137" s="370"/>
      <c r="G137" s="370"/>
      <c r="H137" s="370"/>
      <c r="I137" s="370"/>
      <c r="J137" s="370"/>
      <c r="K137" s="370"/>
      <c r="L137" s="370"/>
    </row>
    <row r="138" spans="1:12">
      <c r="A138" s="370"/>
      <c r="B138" s="370"/>
      <c r="C138" s="370"/>
      <c r="D138" s="370"/>
      <c r="E138" s="370"/>
      <c r="F138" s="370"/>
      <c r="G138" s="370"/>
      <c r="H138" s="370"/>
      <c r="I138" s="370"/>
      <c r="J138" s="370"/>
      <c r="K138" s="370"/>
      <c r="L138" s="370"/>
    </row>
    <row r="139" spans="1:12">
      <c r="A139" s="370"/>
      <c r="B139" s="370"/>
      <c r="C139" s="370"/>
      <c r="D139" s="370"/>
      <c r="E139" s="370"/>
      <c r="F139" s="370"/>
      <c r="G139" s="370"/>
      <c r="H139" s="370"/>
      <c r="I139" s="370"/>
      <c r="J139" s="370"/>
      <c r="K139" s="370"/>
      <c r="L139" s="370"/>
    </row>
    <row r="140" spans="1:12">
      <c r="A140" s="370"/>
      <c r="B140" s="370"/>
      <c r="C140" s="370"/>
      <c r="D140" s="370"/>
      <c r="E140" s="370"/>
      <c r="F140" s="370"/>
      <c r="G140" s="370"/>
      <c r="H140" s="370"/>
      <c r="I140" s="370"/>
      <c r="J140" s="370"/>
      <c r="K140" s="370"/>
      <c r="L140" s="370"/>
    </row>
    <row r="141" spans="1:12">
      <c r="A141" s="370"/>
      <c r="B141" s="370"/>
      <c r="C141" s="370"/>
      <c r="D141" s="370"/>
      <c r="E141" s="370"/>
      <c r="F141" s="370"/>
      <c r="G141" s="370"/>
      <c r="H141" s="370"/>
      <c r="I141" s="370"/>
      <c r="J141" s="370"/>
      <c r="K141" s="370"/>
      <c r="L141" s="370"/>
    </row>
    <row r="142" spans="1:12">
      <c r="A142" s="370"/>
      <c r="B142" s="370"/>
      <c r="C142" s="370"/>
      <c r="D142" s="370"/>
      <c r="E142" s="370"/>
      <c r="F142" s="370"/>
      <c r="G142" s="370"/>
      <c r="H142" s="370"/>
      <c r="I142" s="370"/>
      <c r="J142" s="370"/>
      <c r="K142" s="370"/>
      <c r="L142" s="370"/>
    </row>
    <row r="143" spans="1:12">
      <c r="A143" s="370"/>
      <c r="B143" s="370"/>
      <c r="C143" s="370"/>
      <c r="D143" s="370"/>
      <c r="E143" s="370"/>
      <c r="F143" s="370"/>
      <c r="G143" s="370"/>
      <c r="H143" s="370"/>
      <c r="I143" s="370"/>
      <c r="J143" s="370"/>
      <c r="K143" s="370"/>
      <c r="L143" s="370"/>
    </row>
    <row r="144" spans="1:12">
      <c r="A144" s="370"/>
      <c r="B144" s="370"/>
      <c r="C144" s="370"/>
      <c r="D144" s="370"/>
      <c r="E144" s="370"/>
      <c r="F144" s="370"/>
      <c r="G144" s="370"/>
      <c r="H144" s="370"/>
      <c r="I144" s="370"/>
      <c r="J144" s="370"/>
      <c r="K144" s="370"/>
      <c r="L144" s="370"/>
    </row>
    <row r="145" spans="1:12">
      <c r="A145" s="370"/>
      <c r="B145" s="370"/>
      <c r="C145" s="370"/>
      <c r="D145" s="370"/>
      <c r="E145" s="370"/>
      <c r="F145" s="370"/>
      <c r="G145" s="370"/>
      <c r="H145" s="370"/>
      <c r="I145" s="370"/>
      <c r="J145" s="370"/>
      <c r="K145" s="370"/>
      <c r="L145" s="370"/>
    </row>
    <row r="146" spans="1:12">
      <c r="A146" s="370"/>
      <c r="B146" s="370"/>
      <c r="C146" s="370"/>
      <c r="D146" s="370"/>
      <c r="E146" s="370"/>
      <c r="F146" s="370"/>
      <c r="G146" s="370"/>
      <c r="H146" s="370"/>
      <c r="I146" s="370"/>
      <c r="J146" s="370"/>
      <c r="K146" s="370"/>
      <c r="L146" s="370"/>
    </row>
    <row r="147" spans="1:12">
      <c r="A147" s="370"/>
      <c r="B147" s="370"/>
      <c r="C147" s="370"/>
      <c r="D147" s="370"/>
      <c r="E147" s="370"/>
      <c r="F147" s="370"/>
      <c r="G147" s="370"/>
      <c r="H147" s="370"/>
      <c r="I147" s="370"/>
      <c r="J147" s="370"/>
      <c r="K147" s="370"/>
      <c r="L147" s="370"/>
    </row>
    <row r="148" spans="1:12">
      <c r="A148" s="370"/>
      <c r="B148" s="370"/>
      <c r="C148" s="370"/>
      <c r="D148" s="370"/>
      <c r="E148" s="370"/>
      <c r="F148" s="370"/>
      <c r="G148" s="370"/>
      <c r="H148" s="370"/>
      <c r="I148" s="370"/>
      <c r="J148" s="370"/>
      <c r="K148" s="370"/>
      <c r="L148" s="370"/>
    </row>
    <row r="149" spans="1:12">
      <c r="A149" s="370"/>
      <c r="B149" s="370"/>
      <c r="C149" s="370"/>
      <c r="D149" s="370"/>
      <c r="E149" s="370"/>
      <c r="F149" s="370"/>
      <c r="G149" s="370"/>
      <c r="H149" s="370"/>
      <c r="I149" s="370"/>
      <c r="J149" s="370"/>
      <c r="K149" s="370"/>
      <c r="L149" s="370"/>
    </row>
    <row r="150" spans="1:12">
      <c r="A150" s="370"/>
      <c r="B150" s="370"/>
      <c r="C150" s="370"/>
      <c r="D150" s="370"/>
      <c r="E150" s="370"/>
      <c r="F150" s="370"/>
      <c r="G150" s="370"/>
      <c r="H150" s="370"/>
      <c r="I150" s="370"/>
      <c r="J150" s="370"/>
      <c r="K150" s="370"/>
      <c r="L150" s="370"/>
    </row>
    <row r="151" spans="1:12">
      <c r="A151" s="370"/>
      <c r="B151" s="370"/>
      <c r="C151" s="370"/>
      <c r="D151" s="370"/>
      <c r="E151" s="370"/>
      <c r="F151" s="370"/>
      <c r="G151" s="370"/>
      <c r="H151" s="370"/>
      <c r="I151" s="370"/>
      <c r="J151" s="370"/>
      <c r="K151" s="370"/>
      <c r="L151" s="370"/>
    </row>
    <row r="152" spans="1:12">
      <c r="A152" s="370"/>
      <c r="B152" s="370"/>
      <c r="C152" s="370"/>
      <c r="D152" s="370"/>
      <c r="E152" s="370"/>
      <c r="F152" s="370"/>
      <c r="G152" s="370"/>
      <c r="H152" s="370"/>
      <c r="I152" s="370"/>
      <c r="J152" s="370"/>
      <c r="K152" s="370"/>
      <c r="L152" s="370"/>
    </row>
    <row r="153" spans="1:12">
      <c r="A153" s="370"/>
      <c r="B153" s="370"/>
      <c r="C153" s="370"/>
      <c r="D153" s="370"/>
      <c r="E153" s="370"/>
      <c r="F153" s="370"/>
      <c r="G153" s="370"/>
      <c r="H153" s="370"/>
      <c r="I153" s="370"/>
      <c r="J153" s="370"/>
      <c r="K153" s="370"/>
      <c r="L153" s="370"/>
    </row>
    <row r="154" spans="1:12">
      <c r="A154" s="370"/>
      <c r="B154" s="370"/>
      <c r="C154" s="370"/>
      <c r="D154" s="370"/>
      <c r="E154" s="370"/>
      <c r="F154" s="370"/>
      <c r="G154" s="370"/>
      <c r="H154" s="370"/>
      <c r="I154" s="370"/>
      <c r="J154" s="370"/>
      <c r="K154" s="370"/>
      <c r="L154" s="370"/>
    </row>
    <row r="155" spans="1:12">
      <c r="A155" s="370"/>
      <c r="B155" s="370"/>
      <c r="C155" s="370"/>
      <c r="D155" s="370"/>
      <c r="E155" s="370"/>
      <c r="F155" s="370"/>
      <c r="G155" s="370"/>
      <c r="H155" s="370"/>
      <c r="I155" s="370"/>
      <c r="J155" s="370"/>
      <c r="K155" s="370"/>
      <c r="L155" s="370"/>
    </row>
    <row r="156" spans="1:12">
      <c r="A156" s="370"/>
      <c r="B156" s="370"/>
      <c r="C156" s="370"/>
      <c r="D156" s="370"/>
      <c r="E156" s="370"/>
      <c r="F156" s="370"/>
      <c r="G156" s="370"/>
      <c r="H156" s="370"/>
      <c r="I156" s="370"/>
      <c r="J156" s="370"/>
      <c r="K156" s="370"/>
      <c r="L156" s="370"/>
    </row>
    <row r="157" spans="1:12">
      <c r="A157" s="370"/>
      <c r="B157" s="370"/>
      <c r="C157" s="370"/>
      <c r="D157" s="370"/>
      <c r="E157" s="370"/>
      <c r="F157" s="370"/>
      <c r="G157" s="370"/>
      <c r="H157" s="370"/>
      <c r="I157" s="370"/>
      <c r="J157" s="370"/>
      <c r="K157" s="370"/>
      <c r="L157" s="370"/>
    </row>
    <row r="158" spans="1:12">
      <c r="A158" s="370"/>
      <c r="B158" s="370"/>
      <c r="C158" s="370"/>
      <c r="D158" s="370"/>
      <c r="E158" s="370"/>
      <c r="F158" s="370"/>
      <c r="G158" s="370"/>
      <c r="H158" s="370"/>
      <c r="I158" s="370"/>
      <c r="J158" s="370"/>
      <c r="K158" s="370"/>
      <c r="L158" s="370"/>
    </row>
    <row r="159" spans="1:12">
      <c r="A159" s="370"/>
      <c r="B159" s="370"/>
      <c r="C159" s="370"/>
      <c r="D159" s="370"/>
      <c r="E159" s="370"/>
      <c r="F159" s="370"/>
      <c r="G159" s="370"/>
      <c r="H159" s="370"/>
      <c r="I159" s="370"/>
      <c r="J159" s="370"/>
      <c r="K159" s="370"/>
      <c r="L159" s="370"/>
    </row>
    <row r="160" spans="1:12">
      <c r="A160" s="370"/>
      <c r="B160" s="370"/>
      <c r="C160" s="370"/>
      <c r="D160" s="370"/>
      <c r="E160" s="370"/>
      <c r="F160" s="370"/>
      <c r="G160" s="370"/>
      <c r="H160" s="370"/>
      <c r="I160" s="370"/>
      <c r="J160" s="370"/>
      <c r="K160" s="370"/>
      <c r="L160" s="370"/>
    </row>
    <row r="161" spans="1:12">
      <c r="A161" s="370"/>
      <c r="B161" s="370"/>
      <c r="C161" s="370"/>
      <c r="D161" s="370"/>
      <c r="E161" s="370"/>
      <c r="F161" s="370"/>
      <c r="G161" s="370"/>
      <c r="H161" s="370"/>
      <c r="I161" s="370"/>
      <c r="J161" s="370"/>
      <c r="K161" s="370"/>
      <c r="L161" s="370"/>
    </row>
    <row r="162" spans="1:12">
      <c r="A162" s="370"/>
      <c r="B162" s="370"/>
      <c r="C162" s="370"/>
      <c r="D162" s="370"/>
      <c r="E162" s="370"/>
      <c r="F162" s="370"/>
      <c r="G162" s="370"/>
      <c r="H162" s="370"/>
      <c r="I162" s="370"/>
      <c r="J162" s="370"/>
      <c r="K162" s="370"/>
      <c r="L162" s="370"/>
    </row>
    <row r="163" spans="1:12">
      <c r="A163" s="370"/>
      <c r="B163" s="370"/>
      <c r="C163" s="370"/>
      <c r="D163" s="370"/>
      <c r="E163" s="370"/>
      <c r="F163" s="370"/>
      <c r="G163" s="370"/>
      <c r="H163" s="370"/>
      <c r="I163" s="370"/>
      <c r="J163" s="370"/>
      <c r="K163" s="370"/>
      <c r="L163" s="370"/>
    </row>
    <row r="164" spans="1:12">
      <c r="A164" s="370"/>
      <c r="B164" s="370"/>
      <c r="C164" s="370"/>
      <c r="D164" s="370"/>
      <c r="E164" s="370"/>
      <c r="F164" s="370"/>
      <c r="G164" s="370"/>
      <c r="H164" s="370"/>
      <c r="I164" s="370"/>
      <c r="J164" s="370"/>
      <c r="K164" s="370"/>
      <c r="L164" s="370"/>
    </row>
    <row r="165" spans="1:12">
      <c r="A165" s="370"/>
      <c r="B165" s="370"/>
      <c r="C165" s="370"/>
      <c r="D165" s="370"/>
      <c r="E165" s="370"/>
      <c r="F165" s="370"/>
      <c r="G165" s="370"/>
      <c r="H165" s="370"/>
      <c r="I165" s="370"/>
      <c r="J165" s="370"/>
      <c r="K165" s="370"/>
      <c r="L165" s="370"/>
    </row>
    <row r="166" spans="1:12">
      <c r="A166" s="370"/>
      <c r="B166" s="370"/>
      <c r="C166" s="370"/>
      <c r="D166" s="370"/>
      <c r="E166" s="370"/>
      <c r="F166" s="370"/>
      <c r="G166" s="370"/>
      <c r="H166" s="370"/>
      <c r="I166" s="370"/>
      <c r="J166" s="370"/>
      <c r="K166" s="370"/>
      <c r="L166" s="370"/>
    </row>
    <row r="167" spans="1:12">
      <c r="A167" s="370"/>
      <c r="B167" s="370"/>
      <c r="C167" s="370"/>
      <c r="D167" s="370"/>
      <c r="E167" s="370"/>
      <c r="F167" s="370"/>
      <c r="G167" s="370"/>
      <c r="H167" s="370"/>
      <c r="I167" s="370"/>
      <c r="J167" s="370"/>
      <c r="K167" s="370"/>
      <c r="L167" s="370"/>
    </row>
    <row r="168" spans="1:12">
      <c r="A168" s="370"/>
      <c r="B168" s="370"/>
      <c r="C168" s="370"/>
      <c r="D168" s="370"/>
      <c r="E168" s="370"/>
      <c r="F168" s="370"/>
      <c r="G168" s="370"/>
      <c r="H168" s="370"/>
      <c r="I168" s="370"/>
      <c r="J168" s="370"/>
      <c r="K168" s="370"/>
      <c r="L168" s="370"/>
    </row>
    <row r="169" spans="1:12">
      <c r="A169" s="370"/>
      <c r="B169" s="370"/>
      <c r="C169" s="370"/>
      <c r="D169" s="370"/>
      <c r="E169" s="370"/>
      <c r="F169" s="370"/>
      <c r="G169" s="370"/>
      <c r="H169" s="370"/>
      <c r="I169" s="370"/>
      <c r="J169" s="370"/>
      <c r="K169" s="370"/>
      <c r="L169" s="370"/>
    </row>
    <row r="170" spans="1:12">
      <c r="A170" s="370"/>
      <c r="B170" s="370"/>
      <c r="C170" s="370"/>
      <c r="D170" s="370"/>
      <c r="E170" s="370"/>
      <c r="F170" s="370"/>
      <c r="G170" s="370"/>
      <c r="H170" s="370"/>
      <c r="I170" s="370"/>
      <c r="J170" s="370"/>
      <c r="K170" s="370"/>
      <c r="L170" s="370"/>
    </row>
    <row r="171" spans="1:12">
      <c r="A171" s="370"/>
      <c r="B171" s="370"/>
      <c r="C171" s="370"/>
      <c r="D171" s="370"/>
      <c r="E171" s="370"/>
      <c r="F171" s="370"/>
      <c r="G171" s="370"/>
      <c r="H171" s="370"/>
      <c r="I171" s="370"/>
      <c r="J171" s="370"/>
      <c r="K171" s="370"/>
      <c r="L171" s="370"/>
    </row>
    <row r="172" spans="1:12">
      <c r="A172" s="370"/>
      <c r="B172" s="370"/>
      <c r="C172" s="370"/>
      <c r="D172" s="370"/>
      <c r="E172" s="370"/>
      <c r="F172" s="370"/>
      <c r="G172" s="370"/>
      <c r="H172" s="370"/>
      <c r="I172" s="370"/>
      <c r="J172" s="370"/>
      <c r="K172" s="370"/>
      <c r="L172" s="370"/>
    </row>
    <row r="173" spans="1:12">
      <c r="A173" s="370"/>
      <c r="B173" s="370"/>
      <c r="C173" s="370"/>
      <c r="D173" s="370"/>
      <c r="E173" s="370"/>
      <c r="F173" s="370"/>
      <c r="G173" s="370"/>
      <c r="H173" s="370"/>
      <c r="I173" s="370"/>
      <c r="J173" s="370"/>
      <c r="K173" s="370"/>
      <c r="L173" s="370"/>
    </row>
    <row r="174" spans="1:12">
      <c r="A174" s="370"/>
      <c r="B174" s="370"/>
      <c r="C174" s="370"/>
      <c r="D174" s="370"/>
      <c r="E174" s="370"/>
      <c r="F174" s="370"/>
      <c r="G174" s="370"/>
      <c r="H174" s="370"/>
      <c r="I174" s="370"/>
      <c r="J174" s="370"/>
      <c r="K174" s="370"/>
      <c r="L174" s="370"/>
    </row>
    <row r="177" spans="1:12">
      <c r="A177" s="370"/>
      <c r="B177" s="370"/>
      <c r="C177" s="370"/>
      <c r="D177" s="370"/>
      <c r="E177" s="370"/>
      <c r="F177" s="370"/>
      <c r="G177" s="370"/>
      <c r="H177" s="370"/>
      <c r="I177" s="370"/>
      <c r="J177" s="370"/>
      <c r="K177" s="370"/>
      <c r="L177" s="370"/>
    </row>
    <row r="178" spans="1:12">
      <c r="A178" s="370"/>
      <c r="B178" s="370"/>
      <c r="C178" s="370"/>
      <c r="D178" s="370"/>
      <c r="E178" s="370"/>
      <c r="F178" s="370"/>
      <c r="G178" s="370"/>
      <c r="H178" s="370"/>
      <c r="I178" s="370"/>
      <c r="J178" s="370"/>
      <c r="K178" s="370"/>
      <c r="L178" s="370"/>
    </row>
    <row r="179" spans="1:12">
      <c r="A179" s="370"/>
      <c r="B179" s="370"/>
      <c r="C179" s="370"/>
      <c r="D179" s="370"/>
      <c r="E179" s="370"/>
      <c r="F179" s="370"/>
      <c r="G179" s="370"/>
      <c r="H179" s="370"/>
      <c r="I179" s="370"/>
      <c r="J179" s="370"/>
      <c r="K179" s="370"/>
      <c r="L179" s="370"/>
    </row>
    <row r="180" spans="1:12">
      <c r="A180" s="370"/>
      <c r="B180" s="370"/>
      <c r="C180" s="370"/>
      <c r="D180" s="370"/>
      <c r="E180" s="370"/>
      <c r="F180" s="370"/>
      <c r="G180" s="370"/>
      <c r="H180" s="370"/>
      <c r="I180" s="370"/>
      <c r="J180" s="370"/>
      <c r="K180" s="370"/>
      <c r="L180" s="370"/>
    </row>
    <row r="181" spans="1:12">
      <c r="A181" s="370"/>
      <c r="B181" s="370"/>
      <c r="C181" s="370"/>
      <c r="D181" s="370"/>
      <c r="E181" s="370"/>
      <c r="F181" s="370"/>
      <c r="G181" s="370"/>
      <c r="H181" s="370"/>
      <c r="I181" s="370"/>
      <c r="J181" s="370"/>
      <c r="K181" s="370"/>
      <c r="L181" s="370"/>
    </row>
    <row r="182" spans="1:12">
      <c r="A182" s="370"/>
      <c r="B182" s="370"/>
      <c r="C182" s="370"/>
      <c r="D182" s="370"/>
      <c r="E182" s="370"/>
      <c r="F182" s="370"/>
      <c r="G182" s="370"/>
      <c r="H182" s="370"/>
      <c r="I182" s="370"/>
      <c r="J182" s="370"/>
      <c r="K182" s="370"/>
      <c r="L182" s="370"/>
    </row>
  </sheetData>
  <mergeCells count="22">
    <mergeCell ref="G5:K5"/>
    <mergeCell ref="G6:K6"/>
    <mergeCell ref="G7:K7"/>
    <mergeCell ref="G8:K8"/>
    <mergeCell ref="A9:K9"/>
    <mergeCell ref="A11:K11"/>
    <mergeCell ref="G13:K13"/>
    <mergeCell ref="A15:K15"/>
    <mergeCell ref="G16:K16"/>
    <mergeCell ref="G12:K12"/>
    <mergeCell ref="A95:G95"/>
    <mergeCell ref="F96:G96"/>
    <mergeCell ref="A98:G98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</mergeCells>
  <pageMargins left="0.7" right="0.7" top="0.75" bottom="0.75" header="0.3" footer="0.3"/>
  <pageSetup paperSize="9" scale="8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workbookViewId="0">
      <selection activeCell="J45" sqref="J45"/>
    </sheetView>
  </sheetViews>
  <sheetFormatPr defaultRowHeight="15"/>
  <cols>
    <col min="1" max="1" width="9.28515625" style="277" customWidth="1"/>
    <col min="2" max="2" width="35.85546875" style="277" customWidth="1"/>
    <col min="3" max="3" width="8.42578125" style="277" customWidth="1"/>
    <col min="4" max="4" width="7.42578125" style="277" customWidth="1"/>
    <col min="5" max="5" width="7.7109375" style="277" customWidth="1"/>
    <col min="6" max="6" width="6.5703125" style="277" customWidth="1"/>
    <col min="7" max="7" width="7.85546875" style="277" customWidth="1"/>
    <col min="8" max="8" width="8.28515625" style="277" customWidth="1"/>
    <col min="9" max="16384" width="9.140625" style="277"/>
  </cols>
  <sheetData>
    <row r="2" spans="1:12">
      <c r="E2" s="479" t="s">
        <v>364</v>
      </c>
      <c r="F2" s="479"/>
      <c r="G2" s="479"/>
      <c r="H2" s="479"/>
      <c r="I2" s="278"/>
    </row>
    <row r="3" spans="1:12">
      <c r="A3" s="312"/>
      <c r="E3" s="479" t="s">
        <v>297</v>
      </c>
      <c r="F3" s="479"/>
      <c r="G3" s="479"/>
      <c r="H3" s="479"/>
      <c r="I3" s="278"/>
    </row>
    <row r="4" spans="1:12">
      <c r="E4" s="479" t="s">
        <v>298</v>
      </c>
      <c r="F4" s="479"/>
      <c r="G4" s="479"/>
      <c r="H4" s="479"/>
      <c r="I4" s="278"/>
    </row>
    <row r="5" spans="1:12">
      <c r="E5" s="479" t="s">
        <v>401</v>
      </c>
      <c r="F5" s="479"/>
      <c r="G5" s="479"/>
      <c r="H5" s="479"/>
      <c r="I5" s="278"/>
    </row>
    <row r="6" spans="1:12">
      <c r="A6" s="287"/>
      <c r="B6" s="287"/>
      <c r="C6" s="287"/>
      <c r="D6" s="287"/>
      <c r="E6" s="479" t="s">
        <v>402</v>
      </c>
      <c r="F6" s="479"/>
      <c r="G6" s="479"/>
      <c r="H6" s="479"/>
      <c r="I6" s="278"/>
    </row>
    <row r="7" spans="1:12">
      <c r="A7" s="287"/>
      <c r="B7" s="287"/>
      <c r="C7" s="287"/>
      <c r="D7" s="287"/>
      <c r="F7" s="337"/>
      <c r="G7" s="337"/>
      <c r="H7" s="337"/>
      <c r="I7" s="278"/>
    </row>
    <row r="8" spans="1:12">
      <c r="A8" s="287"/>
      <c r="B8" s="299" t="s">
        <v>299</v>
      </c>
      <c r="C8" s="287"/>
      <c r="D8" s="287"/>
      <c r="E8" s="287"/>
      <c r="F8" s="287"/>
      <c r="G8" s="287"/>
      <c r="H8" s="287"/>
    </row>
    <row r="9" spans="1:12">
      <c r="A9" s="626" t="s">
        <v>301</v>
      </c>
      <c r="B9" s="627"/>
      <c r="C9" s="626"/>
      <c r="D9" s="626"/>
      <c r="E9" s="340"/>
      <c r="F9" s="340"/>
      <c r="G9" s="340"/>
      <c r="H9" s="340"/>
      <c r="I9" s="287"/>
    </row>
    <row r="11" spans="1:12" ht="15" customHeight="1">
      <c r="A11" s="539" t="s">
        <v>436</v>
      </c>
      <c r="B11" s="539"/>
      <c r="C11" s="539"/>
      <c r="D11" s="539"/>
      <c r="E11" s="539"/>
      <c r="F11" s="539"/>
      <c r="G11" s="539"/>
      <c r="H11" s="281"/>
    </row>
    <row r="12" spans="1:12">
      <c r="B12" s="312"/>
      <c r="C12" s="312"/>
      <c r="D12" s="312"/>
      <c r="E12" s="312"/>
      <c r="F12" s="312"/>
      <c r="G12" s="312"/>
      <c r="H12" s="312"/>
    </row>
    <row r="13" spans="1:12">
      <c r="B13" s="280"/>
      <c r="C13" s="280"/>
      <c r="D13" s="287"/>
      <c r="E13" s="287"/>
      <c r="F13" s="628" t="s">
        <v>365</v>
      </c>
      <c r="G13" s="628"/>
      <c r="H13" s="628"/>
      <c r="J13" s="313"/>
    </row>
    <row r="14" spans="1:12">
      <c r="A14" s="287"/>
      <c r="B14" s="287"/>
      <c r="C14" s="629"/>
      <c r="D14" s="629"/>
      <c r="E14" s="629"/>
      <c r="F14" s="314"/>
      <c r="G14" s="630" t="s">
        <v>244</v>
      </c>
      <c r="H14" s="630"/>
    </row>
    <row r="15" spans="1:12" ht="12.75" customHeight="1">
      <c r="A15" s="631" t="s">
        <v>22</v>
      </c>
      <c r="B15" s="631" t="s">
        <v>23</v>
      </c>
      <c r="C15" s="634" t="s">
        <v>366</v>
      </c>
      <c r="D15" s="637" t="s">
        <v>345</v>
      </c>
      <c r="E15" s="637"/>
      <c r="F15" s="637"/>
      <c r="G15" s="637"/>
      <c r="H15" s="637"/>
      <c r="I15" s="287"/>
      <c r="J15" s="287"/>
      <c r="K15" s="287"/>
      <c r="L15" s="287"/>
    </row>
    <row r="16" spans="1:12" ht="5.25" customHeight="1">
      <c r="A16" s="632"/>
      <c r="B16" s="632"/>
      <c r="C16" s="635"/>
      <c r="D16" s="638" t="s">
        <v>367</v>
      </c>
      <c r="E16" s="638" t="s">
        <v>403</v>
      </c>
      <c r="F16" s="638" t="s">
        <v>404</v>
      </c>
      <c r="G16" s="638" t="s">
        <v>405</v>
      </c>
      <c r="H16" s="638" t="s">
        <v>406</v>
      </c>
      <c r="I16" s="287"/>
      <c r="J16" s="287"/>
      <c r="K16" s="287"/>
      <c r="L16" s="287"/>
    </row>
    <row r="17" spans="1:12">
      <c r="A17" s="632"/>
      <c r="B17" s="632"/>
      <c r="C17" s="635"/>
      <c r="D17" s="638"/>
      <c r="E17" s="638"/>
      <c r="F17" s="638"/>
      <c r="G17" s="638"/>
      <c r="H17" s="639"/>
      <c r="I17" s="287"/>
      <c r="J17" s="287"/>
      <c r="K17" s="287"/>
      <c r="L17" s="287"/>
    </row>
    <row r="18" spans="1:12" ht="40.5" customHeight="1">
      <c r="A18" s="632"/>
      <c r="B18" s="632"/>
      <c r="C18" s="635"/>
      <c r="D18" s="638"/>
      <c r="E18" s="638"/>
      <c r="F18" s="638"/>
      <c r="G18" s="638"/>
      <c r="H18" s="639"/>
      <c r="I18" s="287"/>
      <c r="J18" s="287"/>
      <c r="K18" s="287"/>
      <c r="L18" s="287"/>
    </row>
    <row r="19" spans="1:12" ht="14.25" customHeight="1">
      <c r="A19" s="633"/>
      <c r="B19" s="633"/>
      <c r="C19" s="636"/>
      <c r="D19" s="338" t="s">
        <v>261</v>
      </c>
      <c r="E19" s="338" t="s">
        <v>407</v>
      </c>
      <c r="F19" s="338" t="s">
        <v>408</v>
      </c>
      <c r="G19" s="338" t="s">
        <v>294</v>
      </c>
      <c r="H19" s="341" t="s">
        <v>409</v>
      </c>
      <c r="I19" s="287"/>
      <c r="J19" s="287"/>
      <c r="K19" s="287"/>
      <c r="L19" s="287"/>
    </row>
    <row r="20" spans="1:12" ht="14.1" customHeight="1">
      <c r="A20" s="342" t="s">
        <v>410</v>
      </c>
      <c r="B20" s="343" t="s">
        <v>35</v>
      </c>
      <c r="C20" s="317">
        <f t="shared" ref="C20:C34" si="0">(D20+E20+F20+G20+H20)</f>
        <v>6670.02</v>
      </c>
      <c r="D20" s="350">
        <v>6670.02</v>
      </c>
      <c r="E20" s="315"/>
      <c r="F20" s="315"/>
      <c r="G20" s="315"/>
      <c r="H20" s="315"/>
      <c r="I20" s="287"/>
      <c r="J20" s="287"/>
    </row>
    <row r="21" spans="1:12" ht="14.1" customHeight="1">
      <c r="A21" s="342"/>
      <c r="B21" s="343" t="s">
        <v>369</v>
      </c>
      <c r="C21" s="317">
        <f t="shared" si="0"/>
        <v>0</v>
      </c>
      <c r="D21" s="315"/>
      <c r="E21" s="315"/>
      <c r="F21" s="315"/>
      <c r="G21" s="315"/>
      <c r="H21" s="315"/>
      <c r="I21" s="287"/>
      <c r="J21" s="287"/>
    </row>
    <row r="22" spans="1:12" ht="14.1" customHeight="1">
      <c r="A22" s="342"/>
      <c r="B22" s="343" t="s">
        <v>411</v>
      </c>
      <c r="C22" s="317">
        <f t="shared" si="0"/>
        <v>0</v>
      </c>
      <c r="D22" s="315"/>
      <c r="E22" s="315"/>
      <c r="F22" s="315"/>
      <c r="G22" s="315"/>
      <c r="H22" s="315"/>
      <c r="I22" s="287"/>
      <c r="J22" s="287"/>
    </row>
    <row r="23" spans="1:12" ht="14.1" customHeight="1">
      <c r="A23" s="342" t="s">
        <v>412</v>
      </c>
      <c r="B23" s="343" t="s">
        <v>351</v>
      </c>
      <c r="C23" s="317">
        <f t="shared" si="0"/>
        <v>41.99</v>
      </c>
      <c r="D23" s="315">
        <v>41.99</v>
      </c>
      <c r="E23" s="315"/>
      <c r="F23" s="315"/>
      <c r="G23" s="315"/>
      <c r="H23" s="315"/>
      <c r="I23" s="287"/>
      <c r="J23" s="287"/>
    </row>
    <row r="24" spans="1:12" ht="14.1" customHeight="1">
      <c r="A24" s="342" t="s">
        <v>413</v>
      </c>
      <c r="B24" s="343" t="s">
        <v>352</v>
      </c>
      <c r="C24" s="317">
        <f t="shared" si="0"/>
        <v>1604.92</v>
      </c>
      <c r="D24" s="351">
        <f>(D25+D26+D27+D28+D29+D30+D31+D32+D33+D34+D35+D41+D42+D43)</f>
        <v>1604.92</v>
      </c>
      <c r="E24" s="344">
        <f t="shared" ref="E24:G24" si="1">(E25+E26+E27+E28+E29+E30+E31+E32+E33+E34+E35+E41+E42+E43)</f>
        <v>0</v>
      </c>
      <c r="F24" s="344">
        <f t="shared" si="1"/>
        <v>0</v>
      </c>
      <c r="G24" s="344">
        <f t="shared" si="1"/>
        <v>0</v>
      </c>
      <c r="H24" s="344">
        <f>(H25+H26+H27+H28+H29+H30+H31+H32+H33+H34+H35+H41+H42+H43)</f>
        <v>0</v>
      </c>
      <c r="I24" s="287"/>
      <c r="J24" s="287"/>
    </row>
    <row r="25" spans="1:12" ht="14.1" customHeight="1">
      <c r="A25" s="342" t="s">
        <v>414</v>
      </c>
      <c r="B25" s="345" t="s">
        <v>40</v>
      </c>
      <c r="C25" s="317">
        <f t="shared" si="0"/>
        <v>0</v>
      </c>
      <c r="D25" s="315"/>
      <c r="E25" s="315"/>
      <c r="F25" s="315"/>
      <c r="G25" s="315"/>
      <c r="H25" s="315"/>
      <c r="I25" s="287"/>
      <c r="J25" s="287"/>
    </row>
    <row r="26" spans="1:12" ht="14.1" customHeight="1">
      <c r="A26" s="342" t="s">
        <v>415</v>
      </c>
      <c r="B26" s="345" t="s">
        <v>416</v>
      </c>
      <c r="C26" s="317">
        <f t="shared" si="0"/>
        <v>0</v>
      </c>
      <c r="D26" s="315"/>
      <c r="E26" s="315"/>
      <c r="F26" s="315"/>
      <c r="G26" s="315"/>
      <c r="H26" s="315"/>
      <c r="I26" s="287"/>
      <c r="J26" s="287"/>
    </row>
    <row r="27" spans="1:12" ht="14.1" customHeight="1">
      <c r="A27" s="342" t="s">
        <v>417</v>
      </c>
      <c r="B27" s="345" t="s">
        <v>418</v>
      </c>
      <c r="C27" s="317">
        <f t="shared" si="0"/>
        <v>0</v>
      </c>
      <c r="D27" s="315"/>
      <c r="E27" s="315"/>
      <c r="F27" s="315"/>
      <c r="G27" s="315"/>
      <c r="H27" s="315"/>
      <c r="I27" s="287"/>
      <c r="J27" s="287"/>
    </row>
    <row r="28" spans="1:12" ht="14.1" customHeight="1">
      <c r="A28" s="342" t="s">
        <v>419</v>
      </c>
      <c r="B28" s="345" t="s">
        <v>420</v>
      </c>
      <c r="C28" s="317">
        <f t="shared" si="0"/>
        <v>0</v>
      </c>
      <c r="D28" s="315"/>
      <c r="E28" s="315"/>
      <c r="F28" s="315"/>
      <c r="G28" s="315"/>
      <c r="H28" s="315"/>
      <c r="I28" s="287"/>
      <c r="J28" s="287"/>
    </row>
    <row r="29" spans="1:12" ht="14.1" customHeight="1">
      <c r="A29" s="342" t="s">
        <v>421</v>
      </c>
      <c r="B29" s="345" t="s">
        <v>422</v>
      </c>
      <c r="C29" s="317">
        <f t="shared" si="0"/>
        <v>0</v>
      </c>
      <c r="D29" s="315"/>
      <c r="E29" s="315"/>
      <c r="F29" s="315"/>
      <c r="G29" s="315"/>
      <c r="H29" s="315"/>
      <c r="I29" s="287"/>
      <c r="J29" s="287"/>
    </row>
    <row r="30" spans="1:12" ht="14.1" customHeight="1">
      <c r="A30" s="342" t="s">
        <v>423</v>
      </c>
      <c r="B30" s="345" t="s">
        <v>45</v>
      </c>
      <c r="C30" s="317">
        <f t="shared" si="0"/>
        <v>0</v>
      </c>
      <c r="D30" s="315"/>
      <c r="E30" s="315"/>
      <c r="F30" s="315"/>
      <c r="G30" s="315"/>
      <c r="H30" s="315"/>
      <c r="I30" s="287"/>
    </row>
    <row r="31" spans="1:12" ht="14.1" customHeight="1">
      <c r="A31" s="342" t="s">
        <v>424</v>
      </c>
      <c r="B31" s="345" t="s">
        <v>46</v>
      </c>
      <c r="C31" s="317">
        <f t="shared" si="0"/>
        <v>0</v>
      </c>
      <c r="D31" s="315"/>
      <c r="E31" s="315"/>
      <c r="F31" s="315"/>
      <c r="G31" s="315"/>
      <c r="H31" s="315"/>
      <c r="I31" s="287"/>
    </row>
    <row r="32" spans="1:12" ht="14.1" customHeight="1">
      <c r="A32" s="342" t="s">
        <v>425</v>
      </c>
      <c r="B32" s="346" t="s">
        <v>426</v>
      </c>
      <c r="C32" s="317">
        <f t="shared" si="0"/>
        <v>0</v>
      </c>
      <c r="D32" s="315"/>
      <c r="E32" s="315"/>
      <c r="F32" s="315"/>
      <c r="G32" s="315"/>
      <c r="H32" s="315"/>
      <c r="I32" s="287"/>
    </row>
    <row r="33" spans="1:9" ht="14.1" customHeight="1">
      <c r="A33" s="342" t="s">
        <v>427</v>
      </c>
      <c r="B33" s="345" t="s">
        <v>428</v>
      </c>
      <c r="C33" s="317">
        <f t="shared" si="0"/>
        <v>0</v>
      </c>
      <c r="D33" s="315"/>
      <c r="E33" s="315"/>
      <c r="F33" s="315"/>
      <c r="G33" s="315"/>
      <c r="H33" s="315"/>
      <c r="I33" s="287"/>
    </row>
    <row r="34" spans="1:9" ht="14.1" customHeight="1">
      <c r="A34" s="342" t="s">
        <v>429</v>
      </c>
      <c r="B34" s="345" t="s">
        <v>49</v>
      </c>
      <c r="C34" s="317">
        <f t="shared" si="0"/>
        <v>0</v>
      </c>
      <c r="D34" s="315"/>
      <c r="E34" s="315"/>
      <c r="F34" s="315"/>
      <c r="G34" s="315"/>
      <c r="H34" s="315"/>
      <c r="I34" s="287"/>
    </row>
    <row r="35" spans="1:9" ht="14.1" customHeight="1">
      <c r="A35" s="339" t="s">
        <v>368</v>
      </c>
      <c r="B35" s="345" t="s">
        <v>51</v>
      </c>
      <c r="C35" s="317">
        <f>(D35+E35+F35+G35+H35)</f>
        <v>1566.2</v>
      </c>
      <c r="D35" s="351">
        <f>(D37+D38+D39+D40)</f>
        <v>1566.2</v>
      </c>
      <c r="E35" s="344">
        <f>(E37+E38+E39+E40)</f>
        <v>0</v>
      </c>
      <c r="F35" s="344">
        <f>(F37+F38+F39+F40)</f>
        <v>0</v>
      </c>
      <c r="G35" s="344">
        <f>(G37+G38+G39+G40)</f>
        <v>0</v>
      </c>
      <c r="H35" s="344">
        <f>(H37+H38+H39+H40)</f>
        <v>0</v>
      </c>
      <c r="I35" s="287"/>
    </row>
    <row r="36" spans="1:9" ht="14.1" customHeight="1">
      <c r="A36" s="339"/>
      <c r="B36" s="343" t="s">
        <v>369</v>
      </c>
      <c r="C36" s="317"/>
      <c r="D36" s="344"/>
      <c r="E36" s="316"/>
      <c r="F36" s="316"/>
      <c r="G36" s="316"/>
      <c r="H36" s="316"/>
      <c r="I36" s="287"/>
    </row>
    <row r="37" spans="1:9" ht="14.1" customHeight="1">
      <c r="A37" s="339"/>
      <c r="B37" s="345" t="s">
        <v>430</v>
      </c>
      <c r="C37" s="317">
        <f t="shared" ref="C37:C47" si="2">(D37+E37+F37+G37+H37)</f>
        <v>658.76</v>
      </c>
      <c r="D37" s="344">
        <v>658.76</v>
      </c>
      <c r="E37" s="316"/>
      <c r="F37" s="316"/>
      <c r="G37" s="316"/>
      <c r="H37" s="316"/>
      <c r="I37" s="287"/>
    </row>
    <row r="38" spans="1:9" ht="14.1" customHeight="1">
      <c r="A38" s="339"/>
      <c r="B38" s="345" t="s">
        <v>431</v>
      </c>
      <c r="C38" s="317">
        <f t="shared" si="2"/>
        <v>907.44</v>
      </c>
      <c r="D38" s="344">
        <v>907.44</v>
      </c>
      <c r="E38" s="316"/>
      <c r="F38" s="316"/>
      <c r="G38" s="316"/>
      <c r="H38" s="316"/>
      <c r="I38" s="287"/>
    </row>
    <row r="39" spans="1:9" ht="14.1" customHeight="1">
      <c r="A39" s="339"/>
      <c r="B39" s="345" t="s">
        <v>432</v>
      </c>
      <c r="C39" s="317">
        <f t="shared" si="2"/>
        <v>0</v>
      </c>
      <c r="D39" s="344"/>
      <c r="E39" s="316"/>
      <c r="F39" s="316"/>
      <c r="G39" s="316"/>
      <c r="H39" s="316"/>
      <c r="I39" s="287"/>
    </row>
    <row r="40" spans="1:9" ht="14.1" customHeight="1">
      <c r="A40" s="339"/>
      <c r="B40" s="345" t="s">
        <v>433</v>
      </c>
      <c r="C40" s="317">
        <f t="shared" si="2"/>
        <v>0</v>
      </c>
      <c r="D40" s="344"/>
      <c r="E40" s="316"/>
      <c r="F40" s="316"/>
      <c r="G40" s="316"/>
      <c r="H40" s="316"/>
      <c r="I40" s="287"/>
    </row>
    <row r="41" spans="1:9" ht="26.25" customHeight="1">
      <c r="A41" s="339" t="s">
        <v>370</v>
      </c>
      <c r="B41" s="345" t="s">
        <v>52</v>
      </c>
      <c r="C41" s="317">
        <f t="shared" si="2"/>
        <v>38.72</v>
      </c>
      <c r="D41" s="315">
        <v>38.72</v>
      </c>
      <c r="E41" s="315"/>
      <c r="F41" s="315"/>
      <c r="G41" s="315"/>
      <c r="H41" s="315"/>
      <c r="I41" s="287"/>
    </row>
    <row r="42" spans="1:9" ht="14.1" customHeight="1">
      <c r="A42" s="339" t="s">
        <v>434</v>
      </c>
      <c r="B42" s="345" t="s">
        <v>53</v>
      </c>
      <c r="C42" s="317">
        <f t="shared" si="2"/>
        <v>0</v>
      </c>
      <c r="D42" s="315"/>
      <c r="E42" s="315"/>
      <c r="F42" s="315"/>
      <c r="G42" s="315"/>
      <c r="H42" s="315"/>
      <c r="I42" s="287"/>
    </row>
    <row r="43" spans="1:9" ht="14.1" customHeight="1">
      <c r="A43" s="342" t="s">
        <v>371</v>
      </c>
      <c r="B43" s="345" t="s">
        <v>54</v>
      </c>
      <c r="C43" s="317">
        <f t="shared" si="2"/>
        <v>0</v>
      </c>
      <c r="D43" s="344"/>
      <c r="E43" s="344"/>
      <c r="F43" s="344"/>
      <c r="G43" s="344"/>
      <c r="H43" s="344"/>
      <c r="I43" s="287"/>
    </row>
    <row r="44" spans="1:9" ht="14.1" customHeight="1">
      <c r="A44" s="339" t="s">
        <v>435</v>
      </c>
      <c r="B44" s="347"/>
      <c r="C44" s="317">
        <f t="shared" si="2"/>
        <v>0</v>
      </c>
      <c r="D44" s="315"/>
      <c r="E44" s="315"/>
      <c r="F44" s="315"/>
      <c r="G44" s="315"/>
      <c r="H44" s="315"/>
      <c r="I44" s="287"/>
    </row>
    <row r="45" spans="1:9" ht="14.1" customHeight="1">
      <c r="A45" s="339"/>
      <c r="B45" s="343"/>
      <c r="C45" s="317">
        <f t="shared" si="2"/>
        <v>0</v>
      </c>
      <c r="D45" s="315"/>
      <c r="E45" s="315"/>
      <c r="F45" s="315"/>
      <c r="G45" s="315"/>
      <c r="H45" s="315"/>
      <c r="I45" s="287"/>
    </row>
    <row r="46" spans="1:9" ht="14.1" customHeight="1">
      <c r="A46" s="342"/>
      <c r="B46" s="343"/>
      <c r="C46" s="317">
        <f t="shared" si="2"/>
        <v>0</v>
      </c>
      <c r="D46" s="315"/>
      <c r="E46" s="315"/>
      <c r="F46" s="315"/>
      <c r="G46" s="315"/>
      <c r="H46" s="315"/>
      <c r="I46" s="287"/>
    </row>
    <row r="47" spans="1:9" ht="17.25" customHeight="1">
      <c r="A47" s="348"/>
      <c r="B47" s="349" t="s">
        <v>372</v>
      </c>
      <c r="C47" s="317">
        <f t="shared" si="2"/>
        <v>8316.93</v>
      </c>
      <c r="D47" s="352">
        <f>(D20+D23+D24+D44+D45+D46)</f>
        <v>8316.93</v>
      </c>
      <c r="E47" s="317">
        <f t="shared" ref="E47:H47" si="3">(E20+E23+E24+E44+E45+E46)</f>
        <v>0</v>
      </c>
      <c r="F47" s="317">
        <f t="shared" si="3"/>
        <v>0</v>
      </c>
      <c r="G47" s="317">
        <f t="shared" si="3"/>
        <v>0</v>
      </c>
      <c r="H47" s="317">
        <f t="shared" si="3"/>
        <v>0</v>
      </c>
      <c r="I47" s="287"/>
    </row>
    <row r="48" spans="1:9">
      <c r="I48" s="287"/>
    </row>
    <row r="49" spans="1:9">
      <c r="A49" s="277" t="s">
        <v>290</v>
      </c>
      <c r="B49" s="287"/>
      <c r="C49" s="535"/>
      <c r="D49" s="535"/>
      <c r="E49" s="287"/>
      <c r="F49" s="535" t="s">
        <v>223</v>
      </c>
      <c r="G49" s="535"/>
      <c r="H49" s="535"/>
      <c r="I49" s="287"/>
    </row>
    <row r="50" spans="1:9">
      <c r="C50" s="627" t="s">
        <v>373</v>
      </c>
      <c r="D50" s="627"/>
      <c r="E50" s="626" t="s">
        <v>374</v>
      </c>
      <c r="F50" s="626"/>
      <c r="G50" s="626"/>
      <c r="H50" s="626"/>
      <c r="I50" s="287"/>
    </row>
    <row r="51" spans="1:9">
      <c r="C51" s="340"/>
      <c r="D51" s="340"/>
      <c r="E51" s="340"/>
      <c r="F51" s="340"/>
      <c r="G51" s="340"/>
      <c r="H51" s="340"/>
      <c r="I51" s="287"/>
    </row>
    <row r="52" spans="1:9">
      <c r="A52" s="479" t="s">
        <v>291</v>
      </c>
      <c r="B52" s="479"/>
      <c r="C52" s="535"/>
      <c r="D52" s="535"/>
      <c r="E52" s="287"/>
      <c r="F52" s="535" t="s">
        <v>228</v>
      </c>
      <c r="G52" s="535"/>
      <c r="H52" s="535"/>
      <c r="I52" s="287"/>
    </row>
    <row r="53" spans="1:9">
      <c r="B53" s="287"/>
      <c r="C53" s="627" t="s">
        <v>373</v>
      </c>
      <c r="D53" s="627"/>
      <c r="E53" s="626" t="s">
        <v>374</v>
      </c>
      <c r="F53" s="626"/>
      <c r="G53" s="626"/>
      <c r="H53" s="626"/>
    </row>
    <row r="54" spans="1:9">
      <c r="B54" s="287"/>
      <c r="C54" s="340"/>
      <c r="D54" s="340"/>
      <c r="E54" s="340"/>
      <c r="F54" s="340"/>
      <c r="G54" s="625"/>
      <c r="H54" s="625"/>
    </row>
  </sheetData>
  <mergeCells count="29">
    <mergeCell ref="A11:G11"/>
    <mergeCell ref="F13:H13"/>
    <mergeCell ref="C49:D49"/>
    <mergeCell ref="F49:H49"/>
    <mergeCell ref="C50:D50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A9:D9"/>
    <mergeCell ref="E2:H2"/>
    <mergeCell ref="E3:H3"/>
    <mergeCell ref="E4:H4"/>
    <mergeCell ref="E5:H5"/>
    <mergeCell ref="E6:H6"/>
    <mergeCell ref="G54:H54"/>
    <mergeCell ref="E50:H50"/>
    <mergeCell ref="A52:B52"/>
    <mergeCell ref="C52:D52"/>
    <mergeCell ref="F52:H52"/>
    <mergeCell ref="C53:D53"/>
    <mergeCell ref="E53:H53"/>
  </mergeCells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Forma Nr.2 SUVESTINĖ</vt:lpstr>
      <vt:lpstr>Forma Nr.2 SB</vt:lpstr>
      <vt:lpstr>Forma Nr.2, S</vt:lpstr>
      <vt:lpstr>Forma Nr.S 7</vt:lpstr>
      <vt:lpstr>Forma Nr.FB -9</vt:lpstr>
      <vt:lpstr>Pažyma apie pajamas už paslauga</vt:lpstr>
      <vt:lpstr>Pažyma apie neužimtas pareigybe</vt:lpstr>
      <vt:lpstr>9 priedas</vt:lpstr>
      <vt:lpstr>Pažyma prie F Nr.9</vt:lpstr>
      <vt:lpstr>Gautų FS pažyma</vt:lpstr>
      <vt:lpstr>Sukauptų FS pažyma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PKC</cp:lastModifiedBy>
  <cp:lastPrinted>2020-04-03T15:42:19Z</cp:lastPrinted>
  <dcterms:created xsi:type="dcterms:W3CDTF">2019-01-14T20:28:53Z</dcterms:created>
  <dcterms:modified xsi:type="dcterms:W3CDTF">2020-05-12T15:12:01Z</dcterms:modified>
</cp:coreProperties>
</file>