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 firstSheet="2" activeTab="6"/>
  </bookViews>
  <sheets>
    <sheet name="Forma Nr.2 SUVESTINĖ" sheetId="1" r:id="rId1"/>
    <sheet name="Forma Nr.2 SB" sheetId="2" r:id="rId2"/>
    <sheet name="Forma Nr.2, S" sheetId="8" r:id="rId3"/>
    <sheet name="Forma Nr.2, VBD" sheetId="18" r:id="rId4"/>
    <sheet name="Forma Nr.S 7" sheetId="9" r:id="rId5"/>
    <sheet name="Forma Nr.FB -9" sheetId="10" r:id="rId6"/>
    <sheet name="Pažyma apie pajamas už paslauga" sheetId="11" r:id="rId7"/>
    <sheet name="Pažyma apie neužimtas pareigybe" sheetId="12" r:id="rId8"/>
    <sheet name="9 priedas" sheetId="13" r:id="rId9"/>
    <sheet name="Pažyma prie F Nr.9" sheetId="14" r:id="rId10"/>
    <sheet name="Gautų FS pažyma" sheetId="16" r:id="rId11"/>
    <sheet name="Sukauptų FS pažyma" sheetId="17" r:id="rId12"/>
  </sheets>
  <calcPr calcId="145621"/>
</workbook>
</file>

<file path=xl/calcChain.xml><?xml version="1.0" encoding="utf-8"?>
<calcChain xmlns="http://schemas.openxmlformats.org/spreadsheetml/2006/main">
  <c r="K82" i="13" l="1"/>
  <c r="J82" i="13"/>
  <c r="I82" i="13"/>
  <c r="K81" i="13"/>
  <c r="J81" i="13"/>
  <c r="I81" i="13"/>
  <c r="K75" i="13"/>
  <c r="J75" i="13"/>
  <c r="I75" i="13"/>
  <c r="K74" i="13"/>
  <c r="J74" i="13"/>
  <c r="I74" i="13"/>
  <c r="K69" i="13"/>
  <c r="J69" i="13"/>
  <c r="I69" i="13"/>
  <c r="K66" i="13"/>
  <c r="J66" i="13"/>
  <c r="I66" i="13"/>
  <c r="K65" i="13"/>
  <c r="J65" i="13"/>
  <c r="I65" i="13"/>
  <c r="K59" i="13"/>
  <c r="J59" i="13"/>
  <c r="I59" i="13"/>
  <c r="K54" i="13"/>
  <c r="J54" i="13"/>
  <c r="I54" i="13"/>
  <c r="K51" i="13"/>
  <c r="J51" i="13"/>
  <c r="I51" i="13"/>
  <c r="K48" i="13"/>
  <c r="J48" i="13"/>
  <c r="I48" i="13"/>
  <c r="K47" i="13"/>
  <c r="J47" i="13"/>
  <c r="I47" i="13"/>
  <c r="K43" i="13"/>
  <c r="J43" i="13"/>
  <c r="I43" i="13"/>
  <c r="K42" i="13"/>
  <c r="J42" i="13"/>
  <c r="I42" i="13"/>
  <c r="K39" i="13"/>
  <c r="J39" i="13"/>
  <c r="I39" i="13"/>
  <c r="K37" i="13"/>
  <c r="J37" i="13"/>
  <c r="J30" i="13" s="1"/>
  <c r="J90" i="13" s="1"/>
  <c r="I37" i="13"/>
  <c r="K32" i="13"/>
  <c r="J32" i="13"/>
  <c r="I32" i="13"/>
  <c r="K31" i="13"/>
  <c r="J31" i="13"/>
  <c r="I31" i="13"/>
  <c r="I30" i="13" s="1"/>
  <c r="I90" i="13" s="1"/>
  <c r="K30" i="13"/>
  <c r="K90" i="13" s="1"/>
  <c r="C38" i="14" l="1"/>
  <c r="H21" i="16"/>
  <c r="H19" i="16"/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P188" i="1"/>
  <c r="O188" i="1"/>
  <c r="N188" i="1"/>
  <c r="M188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K146" i="1" s="1"/>
  <c r="K145" i="1" s="1"/>
  <c r="K131" i="1" s="1"/>
  <c r="J147" i="1"/>
  <c r="J146" i="1" s="1"/>
  <c r="J145" i="1" s="1"/>
  <c r="J131" i="1" s="1"/>
  <c r="I147" i="1"/>
  <c r="L146" i="1"/>
  <c r="L145" i="1" s="1"/>
  <c r="L131" i="1" s="1"/>
  <c r="I146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I30" i="1" s="1"/>
  <c r="I360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/>
  <c r="I38" i="1"/>
  <c r="L36" i="1"/>
  <c r="K36" i="1"/>
  <c r="J36" i="1"/>
  <c r="I36" i="1"/>
  <c r="L34" i="1"/>
  <c r="L33" i="1" s="1"/>
  <c r="L32" i="1" s="1"/>
  <c r="K34" i="1"/>
  <c r="K33" i="1" s="1"/>
  <c r="K32" i="1" s="1"/>
  <c r="J34" i="1"/>
  <c r="J33" i="1" s="1"/>
  <c r="J32" i="1" s="1"/>
  <c r="I34" i="1"/>
  <c r="I33" i="1"/>
  <c r="I32" i="1"/>
  <c r="I31" i="1"/>
  <c r="K31" i="1" l="1"/>
  <c r="K30" i="1" s="1"/>
  <c r="K360" i="1" s="1"/>
  <c r="L31" i="1"/>
  <c r="L30" i="1" s="1"/>
  <c r="L360" i="1" s="1"/>
  <c r="J31" i="1"/>
  <c r="J30" i="1" s="1"/>
  <c r="J360" i="1" s="1"/>
  <c r="L357" i="18"/>
  <c r="K357" i="18"/>
  <c r="J357" i="18"/>
  <c r="I357" i="18"/>
  <c r="L356" i="18"/>
  <c r="K356" i="18"/>
  <c r="J356" i="18"/>
  <c r="I356" i="18"/>
  <c r="L354" i="18"/>
  <c r="K354" i="18"/>
  <c r="J354" i="18"/>
  <c r="I354" i="18"/>
  <c r="L353" i="18"/>
  <c r="K353" i="18"/>
  <c r="J353" i="18"/>
  <c r="I353" i="18"/>
  <c r="L351" i="18"/>
  <c r="K351" i="18"/>
  <c r="J351" i="18"/>
  <c r="I351" i="18"/>
  <c r="L350" i="18"/>
  <c r="K350" i="18"/>
  <c r="J350" i="18"/>
  <c r="I350" i="18"/>
  <c r="L347" i="18"/>
  <c r="K347" i="18"/>
  <c r="J347" i="18"/>
  <c r="I347" i="18"/>
  <c r="L346" i="18"/>
  <c r="K346" i="18"/>
  <c r="J346" i="18"/>
  <c r="I346" i="18"/>
  <c r="L343" i="18"/>
  <c r="K343" i="18"/>
  <c r="J343" i="18"/>
  <c r="I343" i="18"/>
  <c r="L342" i="18"/>
  <c r="K342" i="18"/>
  <c r="J342" i="18"/>
  <c r="I342" i="18"/>
  <c r="L339" i="18"/>
  <c r="K339" i="18"/>
  <c r="J339" i="18"/>
  <c r="I339" i="18"/>
  <c r="L338" i="18"/>
  <c r="K338" i="18"/>
  <c r="J338" i="18"/>
  <c r="I338" i="18"/>
  <c r="L335" i="18"/>
  <c r="K335" i="18"/>
  <c r="J335" i="18"/>
  <c r="I335" i="18"/>
  <c r="L332" i="18"/>
  <c r="K332" i="18"/>
  <c r="J332" i="18"/>
  <c r="I332" i="18"/>
  <c r="L330" i="18"/>
  <c r="K330" i="18"/>
  <c r="J330" i="18"/>
  <c r="I330" i="18"/>
  <c r="L329" i="18"/>
  <c r="K329" i="18"/>
  <c r="J329" i="18"/>
  <c r="I329" i="18"/>
  <c r="L328" i="18"/>
  <c r="K328" i="18"/>
  <c r="J328" i="18"/>
  <c r="I328" i="18"/>
  <c r="L325" i="18"/>
  <c r="K325" i="18"/>
  <c r="J325" i="18"/>
  <c r="I325" i="18"/>
  <c r="L324" i="18"/>
  <c r="K324" i="18"/>
  <c r="J324" i="18"/>
  <c r="I324" i="18"/>
  <c r="L322" i="18"/>
  <c r="K322" i="18"/>
  <c r="J322" i="18"/>
  <c r="I322" i="18"/>
  <c r="L321" i="18"/>
  <c r="K321" i="18"/>
  <c r="J321" i="18"/>
  <c r="I321" i="18"/>
  <c r="L319" i="18"/>
  <c r="K319" i="18"/>
  <c r="J319" i="18"/>
  <c r="I319" i="18"/>
  <c r="L318" i="18"/>
  <c r="K318" i="18"/>
  <c r="J318" i="18"/>
  <c r="I318" i="18"/>
  <c r="L315" i="18"/>
  <c r="K315" i="18"/>
  <c r="J315" i="18"/>
  <c r="I315" i="18"/>
  <c r="L314" i="18"/>
  <c r="K314" i="18"/>
  <c r="J314" i="18"/>
  <c r="I314" i="18"/>
  <c r="L311" i="18"/>
  <c r="K311" i="18"/>
  <c r="J311" i="18"/>
  <c r="I311" i="18"/>
  <c r="L310" i="18"/>
  <c r="K310" i="18"/>
  <c r="J310" i="18"/>
  <c r="I310" i="18"/>
  <c r="L307" i="18"/>
  <c r="K307" i="18"/>
  <c r="J307" i="18"/>
  <c r="I307" i="18"/>
  <c r="L306" i="18"/>
  <c r="K306" i="18"/>
  <c r="J306" i="18"/>
  <c r="I306" i="18"/>
  <c r="L303" i="18"/>
  <c r="K303" i="18"/>
  <c r="J303" i="18"/>
  <c r="I303" i="18"/>
  <c r="L300" i="18"/>
  <c r="K300" i="18"/>
  <c r="J300" i="18"/>
  <c r="I300" i="18"/>
  <c r="L298" i="18"/>
  <c r="K298" i="18"/>
  <c r="J298" i="18"/>
  <c r="I298" i="18"/>
  <c r="L297" i="18"/>
  <c r="K297" i="18"/>
  <c r="J297" i="18"/>
  <c r="I297" i="18"/>
  <c r="L296" i="18"/>
  <c r="K296" i="18"/>
  <c r="J296" i="18"/>
  <c r="I296" i="18"/>
  <c r="L295" i="18"/>
  <c r="K295" i="18"/>
  <c r="J295" i="18"/>
  <c r="I295" i="18"/>
  <c r="L292" i="18"/>
  <c r="K292" i="18"/>
  <c r="J292" i="18"/>
  <c r="I292" i="18"/>
  <c r="L291" i="18"/>
  <c r="K291" i="18"/>
  <c r="J291" i="18"/>
  <c r="I291" i="18"/>
  <c r="L289" i="18"/>
  <c r="K289" i="18"/>
  <c r="J289" i="18"/>
  <c r="I289" i="18"/>
  <c r="L288" i="18"/>
  <c r="K288" i="18"/>
  <c r="J288" i="18"/>
  <c r="I288" i="18"/>
  <c r="L286" i="18"/>
  <c r="K286" i="18"/>
  <c r="J286" i="18"/>
  <c r="I286" i="18"/>
  <c r="L285" i="18"/>
  <c r="K285" i="18"/>
  <c r="J285" i="18"/>
  <c r="I285" i="18"/>
  <c r="L282" i="18"/>
  <c r="K282" i="18"/>
  <c r="J282" i="18"/>
  <c r="I282" i="18"/>
  <c r="L281" i="18"/>
  <c r="K281" i="18"/>
  <c r="J281" i="18"/>
  <c r="I281" i="18"/>
  <c r="L278" i="18"/>
  <c r="K278" i="18"/>
  <c r="J278" i="18"/>
  <c r="I278" i="18"/>
  <c r="L277" i="18"/>
  <c r="K277" i="18"/>
  <c r="J277" i="18"/>
  <c r="I277" i="18"/>
  <c r="L274" i="18"/>
  <c r="K274" i="18"/>
  <c r="J274" i="18"/>
  <c r="I274" i="18"/>
  <c r="L273" i="18"/>
  <c r="K273" i="18"/>
  <c r="J273" i="18"/>
  <c r="I273" i="18"/>
  <c r="L270" i="18"/>
  <c r="K270" i="18"/>
  <c r="J270" i="18"/>
  <c r="I270" i="18"/>
  <c r="L267" i="18"/>
  <c r="K267" i="18"/>
  <c r="J267" i="18"/>
  <c r="I267" i="18"/>
  <c r="L265" i="18"/>
  <c r="K265" i="18"/>
  <c r="J265" i="18"/>
  <c r="I265" i="18"/>
  <c r="L264" i="18"/>
  <c r="K264" i="18"/>
  <c r="J264" i="18"/>
  <c r="I264" i="18"/>
  <c r="L263" i="18"/>
  <c r="K263" i="18"/>
  <c r="J263" i="18"/>
  <c r="I263" i="18"/>
  <c r="L260" i="18"/>
  <c r="K260" i="18"/>
  <c r="J260" i="18"/>
  <c r="I260" i="18"/>
  <c r="L259" i="18"/>
  <c r="K259" i="18"/>
  <c r="J259" i="18"/>
  <c r="I259" i="18"/>
  <c r="L257" i="18"/>
  <c r="K257" i="18"/>
  <c r="J257" i="18"/>
  <c r="I257" i="18"/>
  <c r="L256" i="18"/>
  <c r="K256" i="18"/>
  <c r="J256" i="18"/>
  <c r="I256" i="18"/>
  <c r="L254" i="18"/>
  <c r="K254" i="18"/>
  <c r="J254" i="18"/>
  <c r="I254" i="18"/>
  <c r="L253" i="18"/>
  <c r="K253" i="18"/>
  <c r="J253" i="18"/>
  <c r="I253" i="18"/>
  <c r="L250" i="18"/>
  <c r="K250" i="18"/>
  <c r="J250" i="18"/>
  <c r="I250" i="18"/>
  <c r="L249" i="18"/>
  <c r="K249" i="18"/>
  <c r="J249" i="18"/>
  <c r="I249" i="18"/>
  <c r="L246" i="18"/>
  <c r="K246" i="18"/>
  <c r="J246" i="18"/>
  <c r="I246" i="18"/>
  <c r="L245" i="18"/>
  <c r="K245" i="18"/>
  <c r="J245" i="18"/>
  <c r="I245" i="18"/>
  <c r="L242" i="18"/>
  <c r="K242" i="18"/>
  <c r="J242" i="18"/>
  <c r="I242" i="18"/>
  <c r="L241" i="18"/>
  <c r="K241" i="18"/>
  <c r="J241" i="18"/>
  <c r="I241" i="18"/>
  <c r="L238" i="18"/>
  <c r="K238" i="18"/>
  <c r="J238" i="18"/>
  <c r="I238" i="18"/>
  <c r="L235" i="18"/>
  <c r="K235" i="18"/>
  <c r="J235" i="18"/>
  <c r="I235" i="18"/>
  <c r="L233" i="18"/>
  <c r="K233" i="18"/>
  <c r="J233" i="18"/>
  <c r="I233" i="18"/>
  <c r="L232" i="18"/>
  <c r="K232" i="18"/>
  <c r="J232" i="18"/>
  <c r="I232" i="18"/>
  <c r="L231" i="18"/>
  <c r="K231" i="18"/>
  <c r="J231" i="18"/>
  <c r="I231" i="18"/>
  <c r="L230" i="18"/>
  <c r="K230" i="18"/>
  <c r="J230" i="18"/>
  <c r="I230" i="18"/>
  <c r="L226" i="18"/>
  <c r="K226" i="18"/>
  <c r="J226" i="18"/>
  <c r="I226" i="18"/>
  <c r="L225" i="18"/>
  <c r="K225" i="18"/>
  <c r="J225" i="18"/>
  <c r="I225" i="18"/>
  <c r="L224" i="18"/>
  <c r="K224" i="18"/>
  <c r="J224" i="18"/>
  <c r="I224" i="18"/>
  <c r="L222" i="18"/>
  <c r="K222" i="18"/>
  <c r="J222" i="18"/>
  <c r="I222" i="18"/>
  <c r="L221" i="18"/>
  <c r="K221" i="18"/>
  <c r="J221" i="18"/>
  <c r="I221" i="18"/>
  <c r="L220" i="18"/>
  <c r="K220" i="18"/>
  <c r="J220" i="18"/>
  <c r="I220" i="18"/>
  <c r="L213" i="18"/>
  <c r="K213" i="18"/>
  <c r="J213" i="18"/>
  <c r="I213" i="18"/>
  <c r="L212" i="18"/>
  <c r="K212" i="18"/>
  <c r="J212" i="18"/>
  <c r="I212" i="18"/>
  <c r="L210" i="18"/>
  <c r="K210" i="18"/>
  <c r="J210" i="18"/>
  <c r="I210" i="18"/>
  <c r="L209" i="18"/>
  <c r="K209" i="18"/>
  <c r="J209" i="18"/>
  <c r="I209" i="18"/>
  <c r="L208" i="18"/>
  <c r="K208" i="18"/>
  <c r="J208" i="18"/>
  <c r="I208" i="18"/>
  <c r="L203" i="18"/>
  <c r="K203" i="18"/>
  <c r="J203" i="18"/>
  <c r="I203" i="18"/>
  <c r="L202" i="18"/>
  <c r="K202" i="18"/>
  <c r="J202" i="18"/>
  <c r="I202" i="18"/>
  <c r="L201" i="18"/>
  <c r="K201" i="18"/>
  <c r="J201" i="18"/>
  <c r="I201" i="18"/>
  <c r="L199" i="18"/>
  <c r="K199" i="18"/>
  <c r="J199" i="18"/>
  <c r="I199" i="18"/>
  <c r="L198" i="18"/>
  <c r="K198" i="18"/>
  <c r="J198" i="18"/>
  <c r="I198" i="18"/>
  <c r="L194" i="18"/>
  <c r="K194" i="18"/>
  <c r="J194" i="18"/>
  <c r="I194" i="18"/>
  <c r="L193" i="18"/>
  <c r="K193" i="18"/>
  <c r="J193" i="18"/>
  <c r="I193" i="18"/>
  <c r="P188" i="18"/>
  <c r="O188" i="18"/>
  <c r="N188" i="18"/>
  <c r="M188" i="18"/>
  <c r="L188" i="18"/>
  <c r="K188" i="18"/>
  <c r="J188" i="18"/>
  <c r="I188" i="18"/>
  <c r="L187" i="18"/>
  <c r="K187" i="18"/>
  <c r="J187" i="18"/>
  <c r="I187" i="18"/>
  <c r="L183" i="18"/>
  <c r="K183" i="18"/>
  <c r="J183" i="18"/>
  <c r="I183" i="18"/>
  <c r="L182" i="18"/>
  <c r="K182" i="18"/>
  <c r="J182" i="18"/>
  <c r="I182" i="18"/>
  <c r="L180" i="18"/>
  <c r="K180" i="18"/>
  <c r="J180" i="18"/>
  <c r="I180" i="18"/>
  <c r="L179" i="18"/>
  <c r="K179" i="18"/>
  <c r="J179" i="18"/>
  <c r="I179" i="18"/>
  <c r="L178" i="18"/>
  <c r="K178" i="18"/>
  <c r="J178" i="18"/>
  <c r="I178" i="18"/>
  <c r="L177" i="18"/>
  <c r="K177" i="18"/>
  <c r="J177" i="18"/>
  <c r="I177" i="18"/>
  <c r="L176" i="18"/>
  <c r="K176" i="18"/>
  <c r="J176" i="18"/>
  <c r="I176" i="18"/>
  <c r="L172" i="18"/>
  <c r="K172" i="18"/>
  <c r="J172" i="18"/>
  <c r="I172" i="18"/>
  <c r="L171" i="18"/>
  <c r="K171" i="18"/>
  <c r="J171" i="18"/>
  <c r="I171" i="18"/>
  <c r="L167" i="18"/>
  <c r="K167" i="18"/>
  <c r="J167" i="18"/>
  <c r="I167" i="18"/>
  <c r="L166" i="18"/>
  <c r="K166" i="18"/>
  <c r="J166" i="18"/>
  <c r="I166" i="18"/>
  <c r="L165" i="18"/>
  <c r="K165" i="18"/>
  <c r="J165" i="18"/>
  <c r="I165" i="18"/>
  <c r="L163" i="18"/>
  <c r="K163" i="18"/>
  <c r="J163" i="18"/>
  <c r="I163" i="18"/>
  <c r="L162" i="18"/>
  <c r="K162" i="18"/>
  <c r="J162" i="18"/>
  <c r="I162" i="18"/>
  <c r="L161" i="18"/>
  <c r="K161" i="18"/>
  <c r="J161" i="18"/>
  <c r="I161" i="18"/>
  <c r="L160" i="18"/>
  <c r="K160" i="18"/>
  <c r="J160" i="18"/>
  <c r="I160" i="18"/>
  <c r="L158" i="18"/>
  <c r="K158" i="18"/>
  <c r="J158" i="18"/>
  <c r="I158" i="18"/>
  <c r="L157" i="18"/>
  <c r="K157" i="18"/>
  <c r="J157" i="18"/>
  <c r="I157" i="18"/>
  <c r="L153" i="18"/>
  <c r="K153" i="18"/>
  <c r="J153" i="18"/>
  <c r="I153" i="18"/>
  <c r="L152" i="18"/>
  <c r="K152" i="18"/>
  <c r="J152" i="18"/>
  <c r="I152" i="18"/>
  <c r="L151" i="18"/>
  <c r="K151" i="18"/>
  <c r="J151" i="18"/>
  <c r="I151" i="18"/>
  <c r="L150" i="18"/>
  <c r="K150" i="18"/>
  <c r="J150" i="18"/>
  <c r="I150" i="18"/>
  <c r="L147" i="18"/>
  <c r="K147" i="18"/>
  <c r="J147" i="18"/>
  <c r="I147" i="18"/>
  <c r="L146" i="18"/>
  <c r="K146" i="18"/>
  <c r="J146" i="18"/>
  <c r="I146" i="18"/>
  <c r="L145" i="18"/>
  <c r="K145" i="18"/>
  <c r="J145" i="18"/>
  <c r="I145" i="18"/>
  <c r="L143" i="18"/>
  <c r="K143" i="18"/>
  <c r="J143" i="18"/>
  <c r="I143" i="18"/>
  <c r="L142" i="18"/>
  <c r="K142" i="18"/>
  <c r="J142" i="18"/>
  <c r="I142" i="18"/>
  <c r="L139" i="18"/>
  <c r="K139" i="18"/>
  <c r="J139" i="18"/>
  <c r="I139" i="18"/>
  <c r="L138" i="18"/>
  <c r="K138" i="18"/>
  <c r="J138" i="18"/>
  <c r="I138" i="18"/>
  <c r="L137" i="18"/>
  <c r="K137" i="18"/>
  <c r="J137" i="18"/>
  <c r="I137" i="18"/>
  <c r="L134" i="18"/>
  <c r="K134" i="18"/>
  <c r="J134" i="18"/>
  <c r="I134" i="18"/>
  <c r="L133" i="18"/>
  <c r="K133" i="18"/>
  <c r="J133" i="18"/>
  <c r="I133" i="18"/>
  <c r="L132" i="18"/>
  <c r="K132" i="18"/>
  <c r="J132" i="18"/>
  <c r="I132" i="18"/>
  <c r="L131" i="18"/>
  <c r="K131" i="18"/>
  <c r="J131" i="18"/>
  <c r="I131" i="18"/>
  <c r="L129" i="18"/>
  <c r="K129" i="18"/>
  <c r="J129" i="18"/>
  <c r="I129" i="18"/>
  <c r="L128" i="18"/>
  <c r="K128" i="18"/>
  <c r="J128" i="18"/>
  <c r="I128" i="18"/>
  <c r="L127" i="18"/>
  <c r="K127" i="18"/>
  <c r="J127" i="18"/>
  <c r="I127" i="18"/>
  <c r="L125" i="18"/>
  <c r="K125" i="18"/>
  <c r="J125" i="18"/>
  <c r="I125" i="18"/>
  <c r="L124" i="18"/>
  <c r="K124" i="18"/>
  <c r="J124" i="18"/>
  <c r="I124" i="18"/>
  <c r="L123" i="18"/>
  <c r="K123" i="18"/>
  <c r="J123" i="18"/>
  <c r="I123" i="18"/>
  <c r="L121" i="18"/>
  <c r="K121" i="18"/>
  <c r="J121" i="18"/>
  <c r="I121" i="18"/>
  <c r="L120" i="18"/>
  <c r="K120" i="18"/>
  <c r="J120" i="18"/>
  <c r="I120" i="18"/>
  <c r="L119" i="18"/>
  <c r="K119" i="18"/>
  <c r="J119" i="18"/>
  <c r="I119" i="18"/>
  <c r="L117" i="18"/>
  <c r="K117" i="18"/>
  <c r="J117" i="18"/>
  <c r="I117" i="18"/>
  <c r="L116" i="18"/>
  <c r="K116" i="18"/>
  <c r="J116" i="18"/>
  <c r="I116" i="18"/>
  <c r="L115" i="18"/>
  <c r="K115" i="18"/>
  <c r="J115" i="18"/>
  <c r="I115" i="18"/>
  <c r="L112" i="18"/>
  <c r="K112" i="18"/>
  <c r="J112" i="18"/>
  <c r="I112" i="18"/>
  <c r="L111" i="18"/>
  <c r="K111" i="18"/>
  <c r="J111" i="18"/>
  <c r="I111" i="18"/>
  <c r="L110" i="18"/>
  <c r="K110" i="18"/>
  <c r="J110" i="18"/>
  <c r="I110" i="18"/>
  <c r="L109" i="18"/>
  <c r="K109" i="18"/>
  <c r="J109" i="18"/>
  <c r="I109" i="18"/>
  <c r="L106" i="18"/>
  <c r="K106" i="18"/>
  <c r="J106" i="18"/>
  <c r="I106" i="18"/>
  <c r="L105" i="18"/>
  <c r="K105" i="18"/>
  <c r="J105" i="18"/>
  <c r="I105" i="18"/>
  <c r="L102" i="18"/>
  <c r="K102" i="18"/>
  <c r="J102" i="18"/>
  <c r="I102" i="18"/>
  <c r="L101" i="18"/>
  <c r="K101" i="18"/>
  <c r="J101" i="18"/>
  <c r="I101" i="18"/>
  <c r="L100" i="18"/>
  <c r="K100" i="18"/>
  <c r="J100" i="18"/>
  <c r="I100" i="18"/>
  <c r="L97" i="18"/>
  <c r="K97" i="18"/>
  <c r="J97" i="18"/>
  <c r="I97" i="18"/>
  <c r="L96" i="18"/>
  <c r="K96" i="18"/>
  <c r="J96" i="18"/>
  <c r="I96" i="18"/>
  <c r="L95" i="18"/>
  <c r="K95" i="18"/>
  <c r="J95" i="18"/>
  <c r="I95" i="18"/>
  <c r="L92" i="18"/>
  <c r="K92" i="18"/>
  <c r="J92" i="18"/>
  <c r="I92" i="18"/>
  <c r="L91" i="18"/>
  <c r="K91" i="18"/>
  <c r="J91" i="18"/>
  <c r="I91" i="18"/>
  <c r="L90" i="18"/>
  <c r="K90" i="18"/>
  <c r="J90" i="18"/>
  <c r="I90" i="18"/>
  <c r="L89" i="18"/>
  <c r="K89" i="18"/>
  <c r="J89" i="18"/>
  <c r="I89" i="18"/>
  <c r="L85" i="18"/>
  <c r="K85" i="18"/>
  <c r="J85" i="18"/>
  <c r="I85" i="18"/>
  <c r="L84" i="18"/>
  <c r="K84" i="18"/>
  <c r="J84" i="18"/>
  <c r="I84" i="18"/>
  <c r="L83" i="18"/>
  <c r="K83" i="18"/>
  <c r="J83" i="18"/>
  <c r="I83" i="18"/>
  <c r="L82" i="18"/>
  <c r="K82" i="18"/>
  <c r="J82" i="18"/>
  <c r="I82" i="18"/>
  <c r="L80" i="18"/>
  <c r="K80" i="18"/>
  <c r="J80" i="18"/>
  <c r="I80" i="18"/>
  <c r="L79" i="18"/>
  <c r="K79" i="18"/>
  <c r="J79" i="18"/>
  <c r="I79" i="18"/>
  <c r="L78" i="18"/>
  <c r="K78" i="18"/>
  <c r="J78" i="18"/>
  <c r="I78" i="18"/>
  <c r="L74" i="18"/>
  <c r="K74" i="18"/>
  <c r="J74" i="18"/>
  <c r="I74" i="18"/>
  <c r="L73" i="18"/>
  <c r="K73" i="18"/>
  <c r="J73" i="18"/>
  <c r="I73" i="18"/>
  <c r="L69" i="18"/>
  <c r="K69" i="18"/>
  <c r="J69" i="18"/>
  <c r="I69" i="18"/>
  <c r="L68" i="18"/>
  <c r="K68" i="18"/>
  <c r="J68" i="18"/>
  <c r="I68" i="18"/>
  <c r="L64" i="18"/>
  <c r="K64" i="18"/>
  <c r="J64" i="18"/>
  <c r="I64" i="18"/>
  <c r="L63" i="18"/>
  <c r="K63" i="18"/>
  <c r="J63" i="18"/>
  <c r="I63" i="18"/>
  <c r="L62" i="18"/>
  <c r="K62" i="18"/>
  <c r="J62" i="18"/>
  <c r="I62" i="18"/>
  <c r="L61" i="18"/>
  <c r="K61" i="18"/>
  <c r="J61" i="18"/>
  <c r="I61" i="18"/>
  <c r="L45" i="18"/>
  <c r="K45" i="18"/>
  <c r="J45" i="18"/>
  <c r="I45" i="18"/>
  <c r="L44" i="18"/>
  <c r="K44" i="18"/>
  <c r="J44" i="18"/>
  <c r="I44" i="18"/>
  <c r="L43" i="18"/>
  <c r="K43" i="18"/>
  <c r="J43" i="18"/>
  <c r="I43" i="18"/>
  <c r="L42" i="18"/>
  <c r="K42" i="18"/>
  <c r="J42" i="18"/>
  <c r="I42" i="18"/>
  <c r="L40" i="18"/>
  <c r="L39" i="18" s="1"/>
  <c r="L38" i="18" s="1"/>
  <c r="K40" i="18"/>
  <c r="J40" i="18"/>
  <c r="I40" i="18"/>
  <c r="K39" i="18"/>
  <c r="J39" i="18"/>
  <c r="I39" i="18"/>
  <c r="K38" i="18"/>
  <c r="J38" i="18"/>
  <c r="I38" i="18"/>
  <c r="L36" i="18"/>
  <c r="K36" i="18"/>
  <c r="J36" i="18"/>
  <c r="I36" i="18"/>
  <c r="L34" i="18"/>
  <c r="L33" i="18" s="1"/>
  <c r="L32" i="18" s="1"/>
  <c r="K34" i="18"/>
  <c r="K33" i="18" s="1"/>
  <c r="K32" i="18" s="1"/>
  <c r="J34" i="18"/>
  <c r="J33" i="18" s="1"/>
  <c r="J32" i="18" s="1"/>
  <c r="J31" i="18" s="1"/>
  <c r="J30" i="18" s="1"/>
  <c r="J360" i="18" s="1"/>
  <c r="I34" i="18"/>
  <c r="I33" i="18"/>
  <c r="I32" i="18"/>
  <c r="I31" i="18"/>
  <c r="I30" i="18"/>
  <c r="I360" i="18" s="1"/>
  <c r="K31" i="18" l="1"/>
  <c r="K30" i="18" s="1"/>
  <c r="K360" i="18" s="1"/>
  <c r="L31" i="18"/>
  <c r="L30" i="18" s="1"/>
  <c r="L360" i="18" s="1"/>
  <c r="G25" i="10"/>
  <c r="F25" i="10"/>
  <c r="E25" i="10"/>
  <c r="D25" i="10"/>
  <c r="C25" i="10"/>
  <c r="B25" i="10"/>
  <c r="K25" i="10"/>
  <c r="J25" i="10"/>
  <c r="R25" i="10"/>
  <c r="Q25" i="10"/>
  <c r="P25" i="10"/>
  <c r="O25" i="10"/>
  <c r="N25" i="10"/>
  <c r="M25" i="10"/>
  <c r="I25" i="10"/>
  <c r="H25" i="10"/>
  <c r="R26" i="10" l="1"/>
  <c r="Q26" i="10"/>
  <c r="P26" i="10"/>
  <c r="O26" i="10"/>
  <c r="N26" i="10"/>
  <c r="M26" i="10"/>
  <c r="K26" i="10"/>
  <c r="J26" i="10"/>
  <c r="I26" i="10"/>
  <c r="H26" i="10"/>
  <c r="F26" i="10"/>
  <c r="E26" i="10"/>
  <c r="C26" i="10"/>
  <c r="B26" i="10"/>
  <c r="S24" i="10"/>
  <c r="L24" i="10"/>
  <c r="S23" i="10"/>
  <c r="L23" i="10"/>
  <c r="S22" i="10"/>
  <c r="L22" i="10"/>
  <c r="S21" i="10"/>
  <c r="L21" i="10"/>
  <c r="S20" i="10"/>
  <c r="L20" i="10"/>
  <c r="S19" i="10"/>
  <c r="L19" i="10"/>
  <c r="S18" i="10"/>
  <c r="L18" i="10"/>
  <c r="L25" i="10" l="1"/>
  <c r="S25" i="10"/>
  <c r="S26" i="10"/>
  <c r="L26" i="10"/>
  <c r="D35" i="14" l="1"/>
  <c r="C46" i="14" l="1"/>
  <c r="C45" i="14"/>
  <c r="C44" i="14"/>
  <c r="C43" i="14"/>
  <c r="C42" i="14"/>
  <c r="C41" i="14"/>
  <c r="C40" i="14"/>
  <c r="C39" i="14"/>
  <c r="C37" i="14"/>
  <c r="H35" i="14"/>
  <c r="H24" i="14" s="1"/>
  <c r="H47" i="14" s="1"/>
  <c r="G35" i="14"/>
  <c r="G24" i="14" s="1"/>
  <c r="G47" i="14" s="1"/>
  <c r="F35" i="14"/>
  <c r="F24" i="14" s="1"/>
  <c r="F47" i="14" s="1"/>
  <c r="E35" i="14"/>
  <c r="C34" i="14"/>
  <c r="C33" i="14"/>
  <c r="C32" i="14"/>
  <c r="C31" i="14"/>
  <c r="C30" i="14"/>
  <c r="C29" i="14"/>
  <c r="C28" i="14"/>
  <c r="C27" i="14"/>
  <c r="C26" i="14"/>
  <c r="C25" i="14"/>
  <c r="E24" i="14"/>
  <c r="D24" i="14"/>
  <c r="D47" i="14" s="1"/>
  <c r="C23" i="14"/>
  <c r="C22" i="14"/>
  <c r="C21" i="14"/>
  <c r="C20" i="14"/>
  <c r="C35" i="14" l="1"/>
  <c r="C24" i="14"/>
  <c r="E47" i="14"/>
  <c r="C47" i="14" s="1"/>
  <c r="H21" i="17" l="1"/>
  <c r="L27" i="11" l="1"/>
  <c r="J27" i="11"/>
  <c r="H27" i="11"/>
  <c r="E27" i="11"/>
  <c r="N26" i="11"/>
  <c r="N25" i="11"/>
  <c r="N24" i="11"/>
  <c r="N23" i="11"/>
  <c r="N22" i="11"/>
  <c r="N29" i="11" l="1"/>
  <c r="G27" i="9"/>
  <c r="F27" i="9"/>
  <c r="E27" i="9"/>
  <c r="D27" i="9"/>
  <c r="H23" i="9"/>
  <c r="H22" i="9"/>
  <c r="H27" i="9" l="1"/>
  <c r="L356" i="8"/>
  <c r="K356" i="8"/>
  <c r="J356" i="8"/>
  <c r="I356" i="8"/>
  <c r="L355" i="8"/>
  <c r="K355" i="8"/>
  <c r="J355" i="8"/>
  <c r="I355" i="8"/>
  <c r="L353" i="8"/>
  <c r="K353" i="8"/>
  <c r="J353" i="8"/>
  <c r="I353" i="8"/>
  <c r="L352" i="8"/>
  <c r="K352" i="8"/>
  <c r="J352" i="8"/>
  <c r="I352" i="8"/>
  <c r="L350" i="8"/>
  <c r="K350" i="8"/>
  <c r="J350" i="8"/>
  <c r="I350" i="8"/>
  <c r="L349" i="8"/>
  <c r="K349" i="8"/>
  <c r="J349" i="8"/>
  <c r="I349" i="8"/>
  <c r="L346" i="8"/>
  <c r="K346" i="8"/>
  <c r="J346" i="8"/>
  <c r="I346" i="8"/>
  <c r="L345" i="8"/>
  <c r="K345" i="8"/>
  <c r="J345" i="8"/>
  <c r="I345" i="8"/>
  <c r="L342" i="8"/>
  <c r="K342" i="8"/>
  <c r="J342" i="8"/>
  <c r="I342" i="8"/>
  <c r="L341" i="8"/>
  <c r="K341" i="8"/>
  <c r="J341" i="8"/>
  <c r="I341" i="8"/>
  <c r="L338" i="8"/>
  <c r="K338" i="8"/>
  <c r="J338" i="8"/>
  <c r="I338" i="8"/>
  <c r="L337" i="8"/>
  <c r="K337" i="8"/>
  <c r="J337" i="8"/>
  <c r="I337" i="8"/>
  <c r="L334" i="8"/>
  <c r="K334" i="8"/>
  <c r="J334" i="8"/>
  <c r="I334" i="8"/>
  <c r="L331" i="8"/>
  <c r="K331" i="8"/>
  <c r="J331" i="8"/>
  <c r="I331" i="8"/>
  <c r="L329" i="8"/>
  <c r="K329" i="8"/>
  <c r="J329" i="8"/>
  <c r="I329" i="8"/>
  <c r="L328" i="8"/>
  <c r="K328" i="8"/>
  <c r="J328" i="8"/>
  <c r="I328" i="8"/>
  <c r="L327" i="8"/>
  <c r="K327" i="8"/>
  <c r="J327" i="8"/>
  <c r="I327" i="8"/>
  <c r="L324" i="8"/>
  <c r="K324" i="8"/>
  <c r="J324" i="8"/>
  <c r="I324" i="8"/>
  <c r="L323" i="8"/>
  <c r="K323" i="8"/>
  <c r="J323" i="8"/>
  <c r="I323" i="8"/>
  <c r="L321" i="8"/>
  <c r="K321" i="8"/>
  <c r="J321" i="8"/>
  <c r="I321" i="8"/>
  <c r="L320" i="8"/>
  <c r="K320" i="8"/>
  <c r="J320" i="8"/>
  <c r="I320" i="8"/>
  <c r="L318" i="8"/>
  <c r="K318" i="8"/>
  <c r="J318" i="8"/>
  <c r="I318" i="8"/>
  <c r="L317" i="8"/>
  <c r="K317" i="8"/>
  <c r="J317" i="8"/>
  <c r="I317" i="8"/>
  <c r="L314" i="8"/>
  <c r="K314" i="8"/>
  <c r="J314" i="8"/>
  <c r="I314" i="8"/>
  <c r="L313" i="8"/>
  <c r="K313" i="8"/>
  <c r="J313" i="8"/>
  <c r="I313" i="8"/>
  <c r="L310" i="8"/>
  <c r="K310" i="8"/>
  <c r="J310" i="8"/>
  <c r="I310" i="8"/>
  <c r="L309" i="8"/>
  <c r="K309" i="8"/>
  <c r="J309" i="8"/>
  <c r="I309" i="8"/>
  <c r="L306" i="8"/>
  <c r="K306" i="8"/>
  <c r="J306" i="8"/>
  <c r="I306" i="8"/>
  <c r="L305" i="8"/>
  <c r="K305" i="8"/>
  <c r="J305" i="8"/>
  <c r="I305" i="8"/>
  <c r="L302" i="8"/>
  <c r="K302" i="8"/>
  <c r="J302" i="8"/>
  <c r="I302" i="8"/>
  <c r="L299" i="8"/>
  <c r="K299" i="8"/>
  <c r="J299" i="8"/>
  <c r="I299" i="8"/>
  <c r="L297" i="8"/>
  <c r="K297" i="8"/>
  <c r="J297" i="8"/>
  <c r="I297" i="8"/>
  <c r="L296" i="8"/>
  <c r="K296" i="8"/>
  <c r="J296" i="8"/>
  <c r="I296" i="8"/>
  <c r="L295" i="8"/>
  <c r="K295" i="8"/>
  <c r="J295" i="8"/>
  <c r="I295" i="8"/>
  <c r="L294" i="8"/>
  <c r="K294" i="8"/>
  <c r="J294" i="8"/>
  <c r="I294" i="8"/>
  <c r="L291" i="8"/>
  <c r="K291" i="8"/>
  <c r="J291" i="8"/>
  <c r="I291" i="8"/>
  <c r="L290" i="8"/>
  <c r="K290" i="8"/>
  <c r="J290" i="8"/>
  <c r="I290" i="8"/>
  <c r="L288" i="8"/>
  <c r="K288" i="8"/>
  <c r="J288" i="8"/>
  <c r="I288" i="8"/>
  <c r="L287" i="8"/>
  <c r="K287" i="8"/>
  <c r="J287" i="8"/>
  <c r="I287" i="8"/>
  <c r="L285" i="8"/>
  <c r="K285" i="8"/>
  <c r="J285" i="8"/>
  <c r="I285" i="8"/>
  <c r="L284" i="8"/>
  <c r="K284" i="8"/>
  <c r="J284" i="8"/>
  <c r="I284" i="8"/>
  <c r="L281" i="8"/>
  <c r="K281" i="8"/>
  <c r="J281" i="8"/>
  <c r="I281" i="8"/>
  <c r="L280" i="8"/>
  <c r="K280" i="8"/>
  <c r="J280" i="8"/>
  <c r="I280" i="8"/>
  <c r="L277" i="8"/>
  <c r="K277" i="8"/>
  <c r="J277" i="8"/>
  <c r="I277" i="8"/>
  <c r="L276" i="8"/>
  <c r="K276" i="8"/>
  <c r="J276" i="8"/>
  <c r="I276" i="8"/>
  <c r="L273" i="8"/>
  <c r="K273" i="8"/>
  <c r="J273" i="8"/>
  <c r="I273" i="8"/>
  <c r="L272" i="8"/>
  <c r="K272" i="8"/>
  <c r="J272" i="8"/>
  <c r="I272" i="8"/>
  <c r="L269" i="8"/>
  <c r="K269" i="8"/>
  <c r="J269" i="8"/>
  <c r="I269" i="8"/>
  <c r="L266" i="8"/>
  <c r="K266" i="8"/>
  <c r="J266" i="8"/>
  <c r="I266" i="8"/>
  <c r="L264" i="8"/>
  <c r="K264" i="8"/>
  <c r="J264" i="8"/>
  <c r="I264" i="8"/>
  <c r="L263" i="8"/>
  <c r="K263" i="8"/>
  <c r="J263" i="8"/>
  <c r="I263" i="8"/>
  <c r="L262" i="8"/>
  <c r="K262" i="8"/>
  <c r="J262" i="8"/>
  <c r="I262" i="8"/>
  <c r="L259" i="8"/>
  <c r="K259" i="8"/>
  <c r="J259" i="8"/>
  <c r="I259" i="8"/>
  <c r="L258" i="8"/>
  <c r="K258" i="8"/>
  <c r="J258" i="8"/>
  <c r="I258" i="8"/>
  <c r="L256" i="8"/>
  <c r="K256" i="8"/>
  <c r="J256" i="8"/>
  <c r="I256" i="8"/>
  <c r="L255" i="8"/>
  <c r="K255" i="8"/>
  <c r="J255" i="8"/>
  <c r="I255" i="8"/>
  <c r="L253" i="8"/>
  <c r="K253" i="8"/>
  <c r="J253" i="8"/>
  <c r="I253" i="8"/>
  <c r="L252" i="8"/>
  <c r="K252" i="8"/>
  <c r="J252" i="8"/>
  <c r="I252" i="8"/>
  <c r="L249" i="8"/>
  <c r="K249" i="8"/>
  <c r="J249" i="8"/>
  <c r="I249" i="8"/>
  <c r="L248" i="8"/>
  <c r="K248" i="8"/>
  <c r="J248" i="8"/>
  <c r="I248" i="8"/>
  <c r="L245" i="8"/>
  <c r="K245" i="8"/>
  <c r="J245" i="8"/>
  <c r="I245" i="8"/>
  <c r="L244" i="8"/>
  <c r="K244" i="8"/>
  <c r="J244" i="8"/>
  <c r="I244" i="8"/>
  <c r="L241" i="8"/>
  <c r="K241" i="8"/>
  <c r="J241" i="8"/>
  <c r="I241" i="8"/>
  <c r="L240" i="8"/>
  <c r="K240" i="8"/>
  <c r="J240" i="8"/>
  <c r="I240" i="8"/>
  <c r="L237" i="8"/>
  <c r="K237" i="8"/>
  <c r="J237" i="8"/>
  <c r="I237" i="8"/>
  <c r="L234" i="8"/>
  <c r="K234" i="8"/>
  <c r="J234" i="8"/>
  <c r="I234" i="8"/>
  <c r="L232" i="8"/>
  <c r="K232" i="8"/>
  <c r="J232" i="8"/>
  <c r="I232" i="8"/>
  <c r="L231" i="8"/>
  <c r="K231" i="8"/>
  <c r="J231" i="8"/>
  <c r="I231" i="8"/>
  <c r="L230" i="8"/>
  <c r="K230" i="8"/>
  <c r="J230" i="8"/>
  <c r="I230" i="8"/>
  <c r="L229" i="8"/>
  <c r="K229" i="8"/>
  <c r="J229" i="8"/>
  <c r="I229" i="8"/>
  <c r="L225" i="8"/>
  <c r="K225" i="8"/>
  <c r="J225" i="8"/>
  <c r="I225" i="8"/>
  <c r="L224" i="8"/>
  <c r="K224" i="8"/>
  <c r="J224" i="8"/>
  <c r="I224" i="8"/>
  <c r="L223" i="8"/>
  <c r="K223" i="8"/>
  <c r="J223" i="8"/>
  <c r="I223" i="8"/>
  <c r="L221" i="8"/>
  <c r="K221" i="8"/>
  <c r="J221" i="8"/>
  <c r="I221" i="8"/>
  <c r="L220" i="8"/>
  <c r="K220" i="8"/>
  <c r="J220" i="8"/>
  <c r="I220" i="8"/>
  <c r="L219" i="8"/>
  <c r="K219" i="8"/>
  <c r="J219" i="8"/>
  <c r="I219" i="8"/>
  <c r="L212" i="8"/>
  <c r="K212" i="8"/>
  <c r="J212" i="8"/>
  <c r="I212" i="8"/>
  <c r="L211" i="8"/>
  <c r="K211" i="8"/>
  <c r="J211" i="8"/>
  <c r="I211" i="8"/>
  <c r="L209" i="8"/>
  <c r="K209" i="8"/>
  <c r="J209" i="8"/>
  <c r="I209" i="8"/>
  <c r="L208" i="8"/>
  <c r="K208" i="8"/>
  <c r="J208" i="8"/>
  <c r="I208" i="8"/>
  <c r="L207" i="8"/>
  <c r="K207" i="8"/>
  <c r="J207" i="8"/>
  <c r="I207" i="8"/>
  <c r="L202" i="8"/>
  <c r="K202" i="8"/>
  <c r="J202" i="8"/>
  <c r="I202" i="8"/>
  <c r="L201" i="8"/>
  <c r="K201" i="8"/>
  <c r="J201" i="8"/>
  <c r="I201" i="8"/>
  <c r="L200" i="8"/>
  <c r="K200" i="8"/>
  <c r="J200" i="8"/>
  <c r="I200" i="8"/>
  <c r="L198" i="8"/>
  <c r="K198" i="8"/>
  <c r="J198" i="8"/>
  <c r="I198" i="8"/>
  <c r="L197" i="8"/>
  <c r="K197" i="8"/>
  <c r="J197" i="8"/>
  <c r="I197" i="8"/>
  <c r="L193" i="8"/>
  <c r="K193" i="8"/>
  <c r="J193" i="8"/>
  <c r="I193" i="8"/>
  <c r="L192" i="8"/>
  <c r="K192" i="8"/>
  <c r="J192" i="8"/>
  <c r="I192" i="8"/>
  <c r="L188" i="8"/>
  <c r="K188" i="8"/>
  <c r="J188" i="8"/>
  <c r="I188" i="8"/>
  <c r="L187" i="8"/>
  <c r="K187" i="8"/>
  <c r="J187" i="8"/>
  <c r="I187" i="8"/>
  <c r="L183" i="8"/>
  <c r="K183" i="8"/>
  <c r="J183" i="8"/>
  <c r="I183" i="8"/>
  <c r="L182" i="8"/>
  <c r="K182" i="8"/>
  <c r="J182" i="8"/>
  <c r="I182" i="8"/>
  <c r="L180" i="8"/>
  <c r="K180" i="8"/>
  <c r="J180" i="8"/>
  <c r="I180" i="8"/>
  <c r="L179" i="8"/>
  <c r="K179" i="8"/>
  <c r="J179" i="8"/>
  <c r="I179" i="8"/>
  <c r="L178" i="8"/>
  <c r="K178" i="8"/>
  <c r="J178" i="8"/>
  <c r="I178" i="8"/>
  <c r="L177" i="8"/>
  <c r="K177" i="8"/>
  <c r="J177" i="8"/>
  <c r="I177" i="8"/>
  <c r="L176" i="8"/>
  <c r="K176" i="8"/>
  <c r="J176" i="8"/>
  <c r="I176" i="8"/>
  <c r="L172" i="8"/>
  <c r="K172" i="8"/>
  <c r="J172" i="8"/>
  <c r="I172" i="8"/>
  <c r="L171" i="8"/>
  <c r="K171" i="8"/>
  <c r="J171" i="8"/>
  <c r="I171" i="8"/>
  <c r="L167" i="8"/>
  <c r="K167" i="8"/>
  <c r="J167" i="8"/>
  <c r="I167" i="8"/>
  <c r="L166" i="8"/>
  <c r="K166" i="8"/>
  <c r="J166" i="8"/>
  <c r="I166" i="8"/>
  <c r="L165" i="8"/>
  <c r="K165" i="8"/>
  <c r="J165" i="8"/>
  <c r="I165" i="8"/>
  <c r="L163" i="8"/>
  <c r="K163" i="8"/>
  <c r="J163" i="8"/>
  <c r="I163" i="8"/>
  <c r="L162" i="8"/>
  <c r="K162" i="8"/>
  <c r="J162" i="8"/>
  <c r="I162" i="8"/>
  <c r="L161" i="8"/>
  <c r="K161" i="8"/>
  <c r="J161" i="8"/>
  <c r="I161" i="8"/>
  <c r="L160" i="8"/>
  <c r="K160" i="8"/>
  <c r="J160" i="8"/>
  <c r="I160" i="8"/>
  <c r="L158" i="8"/>
  <c r="K158" i="8"/>
  <c r="J158" i="8"/>
  <c r="I158" i="8"/>
  <c r="L157" i="8"/>
  <c r="K157" i="8"/>
  <c r="J157" i="8"/>
  <c r="I157" i="8"/>
  <c r="L153" i="8"/>
  <c r="K153" i="8"/>
  <c r="J153" i="8"/>
  <c r="I153" i="8"/>
  <c r="L152" i="8"/>
  <c r="K152" i="8"/>
  <c r="J152" i="8"/>
  <c r="I152" i="8"/>
  <c r="L151" i="8"/>
  <c r="K151" i="8"/>
  <c r="J151" i="8"/>
  <c r="I151" i="8"/>
  <c r="L150" i="8"/>
  <c r="K150" i="8"/>
  <c r="J150" i="8"/>
  <c r="I150" i="8"/>
  <c r="L147" i="8"/>
  <c r="K147" i="8"/>
  <c r="J147" i="8"/>
  <c r="I147" i="8"/>
  <c r="L146" i="8"/>
  <c r="K146" i="8"/>
  <c r="J146" i="8"/>
  <c r="I146" i="8"/>
  <c r="L145" i="8"/>
  <c r="K145" i="8"/>
  <c r="J145" i="8"/>
  <c r="I145" i="8"/>
  <c r="L143" i="8"/>
  <c r="K143" i="8"/>
  <c r="J143" i="8"/>
  <c r="I143" i="8"/>
  <c r="L142" i="8"/>
  <c r="K142" i="8"/>
  <c r="J142" i="8"/>
  <c r="I142" i="8"/>
  <c r="L139" i="8"/>
  <c r="K139" i="8"/>
  <c r="J139" i="8"/>
  <c r="I139" i="8"/>
  <c r="L138" i="8"/>
  <c r="K138" i="8"/>
  <c r="J138" i="8"/>
  <c r="I138" i="8"/>
  <c r="L137" i="8"/>
  <c r="K137" i="8"/>
  <c r="J137" i="8"/>
  <c r="I137" i="8"/>
  <c r="L134" i="8"/>
  <c r="K134" i="8"/>
  <c r="J134" i="8"/>
  <c r="I134" i="8"/>
  <c r="L133" i="8"/>
  <c r="K133" i="8"/>
  <c r="J133" i="8"/>
  <c r="I133" i="8"/>
  <c r="L132" i="8"/>
  <c r="K132" i="8"/>
  <c r="J132" i="8"/>
  <c r="I132" i="8"/>
  <c r="L131" i="8"/>
  <c r="K131" i="8"/>
  <c r="J131" i="8"/>
  <c r="I131" i="8"/>
  <c r="L129" i="8"/>
  <c r="K129" i="8"/>
  <c r="J129" i="8"/>
  <c r="I129" i="8"/>
  <c r="L128" i="8"/>
  <c r="K128" i="8"/>
  <c r="J128" i="8"/>
  <c r="I128" i="8"/>
  <c r="L127" i="8"/>
  <c r="K127" i="8"/>
  <c r="J127" i="8"/>
  <c r="I127" i="8"/>
  <c r="L125" i="8"/>
  <c r="K125" i="8"/>
  <c r="J125" i="8"/>
  <c r="I125" i="8"/>
  <c r="L124" i="8"/>
  <c r="K124" i="8"/>
  <c r="J124" i="8"/>
  <c r="I124" i="8"/>
  <c r="L123" i="8"/>
  <c r="K123" i="8"/>
  <c r="J123" i="8"/>
  <c r="I123" i="8"/>
  <c r="L121" i="8"/>
  <c r="K121" i="8"/>
  <c r="J121" i="8"/>
  <c r="I121" i="8"/>
  <c r="L120" i="8"/>
  <c r="K120" i="8"/>
  <c r="J120" i="8"/>
  <c r="I120" i="8"/>
  <c r="L119" i="8"/>
  <c r="K119" i="8"/>
  <c r="J119" i="8"/>
  <c r="I119" i="8"/>
  <c r="L117" i="8"/>
  <c r="K117" i="8"/>
  <c r="J117" i="8"/>
  <c r="I117" i="8"/>
  <c r="L116" i="8"/>
  <c r="K116" i="8"/>
  <c r="J116" i="8"/>
  <c r="I116" i="8"/>
  <c r="L115" i="8"/>
  <c r="K115" i="8"/>
  <c r="J115" i="8"/>
  <c r="I115" i="8"/>
  <c r="L112" i="8"/>
  <c r="K112" i="8"/>
  <c r="J112" i="8"/>
  <c r="I112" i="8"/>
  <c r="L111" i="8"/>
  <c r="K111" i="8"/>
  <c r="J111" i="8"/>
  <c r="I111" i="8"/>
  <c r="L110" i="8"/>
  <c r="K110" i="8"/>
  <c r="J110" i="8"/>
  <c r="I110" i="8"/>
  <c r="L109" i="8"/>
  <c r="K109" i="8"/>
  <c r="J109" i="8"/>
  <c r="I109" i="8"/>
  <c r="L106" i="8"/>
  <c r="K106" i="8"/>
  <c r="J106" i="8"/>
  <c r="I106" i="8"/>
  <c r="L105" i="8"/>
  <c r="K105" i="8"/>
  <c r="J105" i="8"/>
  <c r="I105" i="8"/>
  <c r="L102" i="8"/>
  <c r="K102" i="8"/>
  <c r="J102" i="8"/>
  <c r="I102" i="8"/>
  <c r="L101" i="8"/>
  <c r="K101" i="8"/>
  <c r="J101" i="8"/>
  <c r="I101" i="8"/>
  <c r="L100" i="8"/>
  <c r="K100" i="8"/>
  <c r="J100" i="8"/>
  <c r="I100" i="8"/>
  <c r="L97" i="8"/>
  <c r="K97" i="8"/>
  <c r="J97" i="8"/>
  <c r="I97" i="8"/>
  <c r="L96" i="8"/>
  <c r="K96" i="8"/>
  <c r="J96" i="8"/>
  <c r="I96" i="8"/>
  <c r="L95" i="8"/>
  <c r="K95" i="8"/>
  <c r="J95" i="8"/>
  <c r="I95" i="8"/>
  <c r="L92" i="8"/>
  <c r="K92" i="8"/>
  <c r="J92" i="8"/>
  <c r="I92" i="8"/>
  <c r="L91" i="8"/>
  <c r="K91" i="8"/>
  <c r="J91" i="8"/>
  <c r="I91" i="8"/>
  <c r="L90" i="8"/>
  <c r="K90" i="8"/>
  <c r="K89" i="8" s="1"/>
  <c r="J90" i="8"/>
  <c r="I90" i="8"/>
  <c r="L89" i="8"/>
  <c r="J89" i="8"/>
  <c r="I89" i="8"/>
  <c r="L85" i="8"/>
  <c r="K85" i="8"/>
  <c r="J85" i="8"/>
  <c r="I85" i="8"/>
  <c r="L84" i="8"/>
  <c r="K84" i="8"/>
  <c r="J84" i="8"/>
  <c r="I84" i="8"/>
  <c r="L83" i="8"/>
  <c r="K83" i="8"/>
  <c r="J83" i="8"/>
  <c r="I83" i="8"/>
  <c r="L82" i="8"/>
  <c r="K82" i="8"/>
  <c r="J82" i="8"/>
  <c r="I82" i="8"/>
  <c r="L80" i="8"/>
  <c r="K80" i="8"/>
  <c r="J80" i="8"/>
  <c r="I80" i="8"/>
  <c r="L79" i="8"/>
  <c r="K79" i="8"/>
  <c r="J79" i="8"/>
  <c r="I79" i="8"/>
  <c r="L78" i="8"/>
  <c r="K78" i="8"/>
  <c r="J78" i="8"/>
  <c r="I78" i="8"/>
  <c r="L74" i="8"/>
  <c r="K74" i="8"/>
  <c r="J74" i="8"/>
  <c r="I74" i="8"/>
  <c r="L73" i="8"/>
  <c r="K73" i="8"/>
  <c r="J73" i="8"/>
  <c r="I73" i="8"/>
  <c r="L69" i="8"/>
  <c r="K69" i="8"/>
  <c r="K68" i="8" s="1"/>
  <c r="J69" i="8"/>
  <c r="I69" i="8"/>
  <c r="L68" i="8"/>
  <c r="J68" i="8"/>
  <c r="I68" i="8"/>
  <c r="L64" i="8"/>
  <c r="K64" i="8"/>
  <c r="K63" i="8" s="1"/>
  <c r="K62" i="8" s="1"/>
  <c r="K61" i="8" s="1"/>
  <c r="J64" i="8"/>
  <c r="I64" i="8"/>
  <c r="L63" i="8"/>
  <c r="J63" i="8"/>
  <c r="I63" i="8"/>
  <c r="L62" i="8"/>
  <c r="J62" i="8"/>
  <c r="I62" i="8"/>
  <c r="L61" i="8"/>
  <c r="J61" i="8"/>
  <c r="I61" i="8"/>
  <c r="L45" i="8"/>
  <c r="L44" i="8" s="1"/>
  <c r="L43" i="8" s="1"/>
  <c r="L42" i="8" s="1"/>
  <c r="L30" i="8" s="1"/>
  <c r="L359" i="8" s="1"/>
  <c r="K45" i="8"/>
  <c r="K44" i="8" s="1"/>
  <c r="K43" i="8" s="1"/>
  <c r="K42" i="8" s="1"/>
  <c r="J45" i="8"/>
  <c r="J44" i="8" s="1"/>
  <c r="J43" i="8" s="1"/>
  <c r="J42" i="8" s="1"/>
  <c r="I45" i="8"/>
  <c r="I44" i="8"/>
  <c r="I43" i="8" s="1"/>
  <c r="I42" i="8" s="1"/>
  <c r="I30" i="8" s="1"/>
  <c r="I359" i="8" s="1"/>
  <c r="L40" i="8"/>
  <c r="K40" i="8"/>
  <c r="K39" i="8" s="1"/>
  <c r="K38" i="8" s="1"/>
  <c r="J40" i="8"/>
  <c r="J39" i="8" s="1"/>
  <c r="J38" i="8" s="1"/>
  <c r="I40" i="8"/>
  <c r="L39" i="8"/>
  <c r="I39" i="8"/>
  <c r="L38" i="8"/>
  <c r="I38" i="8"/>
  <c r="L36" i="8"/>
  <c r="K36" i="8"/>
  <c r="J36" i="8"/>
  <c r="I36" i="8"/>
  <c r="L34" i="8"/>
  <c r="K34" i="8"/>
  <c r="J34" i="8"/>
  <c r="I34" i="8"/>
  <c r="L33" i="8"/>
  <c r="K33" i="8"/>
  <c r="K32" i="8" s="1"/>
  <c r="K31" i="8" s="1"/>
  <c r="J33" i="8"/>
  <c r="J32" i="8" s="1"/>
  <c r="J31" i="8" s="1"/>
  <c r="I33" i="8"/>
  <c r="L32" i="8"/>
  <c r="I32" i="8"/>
  <c r="L31" i="8"/>
  <c r="I31" i="8"/>
  <c r="K30" i="8" l="1"/>
  <c r="K359" i="8" s="1"/>
  <c r="J30" i="8"/>
  <c r="J359" i="8" s="1"/>
  <c r="L356" i="2" l="1"/>
  <c r="K356" i="2"/>
  <c r="J356" i="2"/>
  <c r="I356" i="2"/>
  <c r="L355" i="2"/>
  <c r="K355" i="2"/>
  <c r="J355" i="2"/>
  <c r="I355" i="2"/>
  <c r="L353" i="2"/>
  <c r="K353" i="2"/>
  <c r="J353" i="2"/>
  <c r="I353" i="2"/>
  <c r="L352" i="2"/>
  <c r="K352" i="2"/>
  <c r="J352" i="2"/>
  <c r="I352" i="2"/>
  <c r="L350" i="2"/>
  <c r="K350" i="2"/>
  <c r="J350" i="2"/>
  <c r="I350" i="2"/>
  <c r="L349" i="2"/>
  <c r="K349" i="2"/>
  <c r="J349" i="2"/>
  <c r="I349" i="2"/>
  <c r="L346" i="2"/>
  <c r="K346" i="2"/>
  <c r="J346" i="2"/>
  <c r="I346" i="2"/>
  <c r="L345" i="2"/>
  <c r="K345" i="2"/>
  <c r="J345" i="2"/>
  <c r="I345" i="2"/>
  <c r="L342" i="2"/>
  <c r="K342" i="2"/>
  <c r="J342" i="2"/>
  <c r="I342" i="2"/>
  <c r="L341" i="2"/>
  <c r="K341" i="2"/>
  <c r="J341" i="2"/>
  <c r="I341" i="2"/>
  <c r="L338" i="2"/>
  <c r="K338" i="2"/>
  <c r="J338" i="2"/>
  <c r="I338" i="2"/>
  <c r="L337" i="2"/>
  <c r="K337" i="2"/>
  <c r="J337" i="2"/>
  <c r="I337" i="2"/>
  <c r="L334" i="2"/>
  <c r="K334" i="2"/>
  <c r="J334" i="2"/>
  <c r="I334" i="2"/>
  <c r="L331" i="2"/>
  <c r="K331" i="2"/>
  <c r="J331" i="2"/>
  <c r="I331" i="2"/>
  <c r="L329" i="2"/>
  <c r="K329" i="2"/>
  <c r="J329" i="2"/>
  <c r="I329" i="2"/>
  <c r="L328" i="2"/>
  <c r="K328" i="2"/>
  <c r="J328" i="2"/>
  <c r="I328" i="2"/>
  <c r="L327" i="2"/>
  <c r="K327" i="2"/>
  <c r="J327" i="2"/>
  <c r="I327" i="2"/>
  <c r="L324" i="2"/>
  <c r="K324" i="2"/>
  <c r="J324" i="2"/>
  <c r="I324" i="2"/>
  <c r="L323" i="2"/>
  <c r="K323" i="2"/>
  <c r="J323" i="2"/>
  <c r="I323" i="2"/>
  <c r="L321" i="2"/>
  <c r="K321" i="2"/>
  <c r="J321" i="2"/>
  <c r="I321" i="2"/>
  <c r="L320" i="2"/>
  <c r="K320" i="2"/>
  <c r="J320" i="2"/>
  <c r="I320" i="2"/>
  <c r="L318" i="2"/>
  <c r="K318" i="2"/>
  <c r="J318" i="2"/>
  <c r="I318" i="2"/>
  <c r="L317" i="2"/>
  <c r="K317" i="2"/>
  <c r="J317" i="2"/>
  <c r="I317" i="2"/>
  <c r="L314" i="2"/>
  <c r="K314" i="2"/>
  <c r="J314" i="2"/>
  <c r="I314" i="2"/>
  <c r="L313" i="2"/>
  <c r="K313" i="2"/>
  <c r="J313" i="2"/>
  <c r="I313" i="2"/>
  <c r="L310" i="2"/>
  <c r="K310" i="2"/>
  <c r="J310" i="2"/>
  <c r="I310" i="2"/>
  <c r="L309" i="2"/>
  <c r="K309" i="2"/>
  <c r="J309" i="2"/>
  <c r="I309" i="2"/>
  <c r="L306" i="2"/>
  <c r="K306" i="2"/>
  <c r="J306" i="2"/>
  <c r="I306" i="2"/>
  <c r="L305" i="2"/>
  <c r="K305" i="2"/>
  <c r="J305" i="2"/>
  <c r="I305" i="2"/>
  <c r="L302" i="2"/>
  <c r="K302" i="2"/>
  <c r="J302" i="2"/>
  <c r="I302" i="2"/>
  <c r="L299" i="2"/>
  <c r="K299" i="2"/>
  <c r="J299" i="2"/>
  <c r="I299" i="2"/>
  <c r="L297" i="2"/>
  <c r="K297" i="2"/>
  <c r="J297" i="2"/>
  <c r="I297" i="2"/>
  <c r="L296" i="2"/>
  <c r="K296" i="2"/>
  <c r="J296" i="2"/>
  <c r="I296" i="2"/>
  <c r="L295" i="2"/>
  <c r="K295" i="2"/>
  <c r="J295" i="2"/>
  <c r="I295" i="2"/>
  <c r="L294" i="2"/>
  <c r="K294" i="2"/>
  <c r="J294" i="2"/>
  <c r="I294" i="2"/>
  <c r="L291" i="2"/>
  <c r="K291" i="2"/>
  <c r="J291" i="2"/>
  <c r="I291" i="2"/>
  <c r="L290" i="2"/>
  <c r="K290" i="2"/>
  <c r="J290" i="2"/>
  <c r="I290" i="2"/>
  <c r="L288" i="2"/>
  <c r="K288" i="2"/>
  <c r="J288" i="2"/>
  <c r="I288" i="2"/>
  <c r="L287" i="2"/>
  <c r="K287" i="2"/>
  <c r="J287" i="2"/>
  <c r="I287" i="2"/>
  <c r="L285" i="2"/>
  <c r="K285" i="2"/>
  <c r="J285" i="2"/>
  <c r="I285" i="2"/>
  <c r="L284" i="2"/>
  <c r="K284" i="2"/>
  <c r="J284" i="2"/>
  <c r="I284" i="2"/>
  <c r="L281" i="2"/>
  <c r="K281" i="2"/>
  <c r="J281" i="2"/>
  <c r="I281" i="2"/>
  <c r="L280" i="2"/>
  <c r="K280" i="2"/>
  <c r="J280" i="2"/>
  <c r="I280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6" i="2"/>
  <c r="K266" i="2"/>
  <c r="J266" i="2"/>
  <c r="I266" i="2"/>
  <c r="L264" i="2"/>
  <c r="K264" i="2"/>
  <c r="J264" i="2"/>
  <c r="I264" i="2"/>
  <c r="L263" i="2"/>
  <c r="K263" i="2"/>
  <c r="J263" i="2"/>
  <c r="I263" i="2"/>
  <c r="L262" i="2"/>
  <c r="K262" i="2"/>
  <c r="J262" i="2"/>
  <c r="I262" i="2"/>
  <c r="L259" i="2"/>
  <c r="K259" i="2"/>
  <c r="J259" i="2"/>
  <c r="I259" i="2"/>
  <c r="L258" i="2"/>
  <c r="K258" i="2"/>
  <c r="J258" i="2"/>
  <c r="I258" i="2"/>
  <c r="L256" i="2"/>
  <c r="K256" i="2"/>
  <c r="J256" i="2"/>
  <c r="I256" i="2"/>
  <c r="L255" i="2"/>
  <c r="K255" i="2"/>
  <c r="J255" i="2"/>
  <c r="I255" i="2"/>
  <c r="L253" i="2"/>
  <c r="K253" i="2"/>
  <c r="J253" i="2"/>
  <c r="I253" i="2"/>
  <c r="L252" i="2"/>
  <c r="K252" i="2"/>
  <c r="J252" i="2"/>
  <c r="I252" i="2"/>
  <c r="L249" i="2"/>
  <c r="K249" i="2"/>
  <c r="J249" i="2"/>
  <c r="I249" i="2"/>
  <c r="L248" i="2"/>
  <c r="K248" i="2"/>
  <c r="J248" i="2"/>
  <c r="I248" i="2"/>
  <c r="L245" i="2"/>
  <c r="K245" i="2"/>
  <c r="J245" i="2"/>
  <c r="I245" i="2"/>
  <c r="L244" i="2"/>
  <c r="K244" i="2"/>
  <c r="J244" i="2"/>
  <c r="I244" i="2"/>
  <c r="L241" i="2"/>
  <c r="K241" i="2"/>
  <c r="J241" i="2"/>
  <c r="I241" i="2"/>
  <c r="L240" i="2"/>
  <c r="K240" i="2"/>
  <c r="J240" i="2"/>
  <c r="I240" i="2"/>
  <c r="L237" i="2"/>
  <c r="K237" i="2"/>
  <c r="J237" i="2"/>
  <c r="I237" i="2"/>
  <c r="L234" i="2"/>
  <c r="K234" i="2"/>
  <c r="J234" i="2"/>
  <c r="I234" i="2"/>
  <c r="L232" i="2"/>
  <c r="K232" i="2"/>
  <c r="J232" i="2"/>
  <c r="I232" i="2"/>
  <c r="L231" i="2"/>
  <c r="K231" i="2"/>
  <c r="J231" i="2"/>
  <c r="I231" i="2"/>
  <c r="L230" i="2"/>
  <c r="K230" i="2"/>
  <c r="J230" i="2"/>
  <c r="I230" i="2"/>
  <c r="L229" i="2"/>
  <c r="K229" i="2"/>
  <c r="J229" i="2"/>
  <c r="I229" i="2"/>
  <c r="L225" i="2"/>
  <c r="K225" i="2"/>
  <c r="J225" i="2"/>
  <c r="I225" i="2"/>
  <c r="L224" i="2"/>
  <c r="K224" i="2"/>
  <c r="J224" i="2"/>
  <c r="I224" i="2"/>
  <c r="L223" i="2"/>
  <c r="K223" i="2"/>
  <c r="J223" i="2"/>
  <c r="I223" i="2"/>
  <c r="L221" i="2"/>
  <c r="K221" i="2"/>
  <c r="J221" i="2"/>
  <c r="I221" i="2"/>
  <c r="L220" i="2"/>
  <c r="K220" i="2"/>
  <c r="J220" i="2"/>
  <c r="I220" i="2"/>
  <c r="L219" i="2"/>
  <c r="K219" i="2"/>
  <c r="J219" i="2"/>
  <c r="I219" i="2"/>
  <c r="L212" i="2"/>
  <c r="K212" i="2"/>
  <c r="J212" i="2"/>
  <c r="I212" i="2"/>
  <c r="L211" i="2"/>
  <c r="K211" i="2"/>
  <c r="J211" i="2"/>
  <c r="I211" i="2"/>
  <c r="L209" i="2"/>
  <c r="K209" i="2"/>
  <c r="J209" i="2"/>
  <c r="I209" i="2"/>
  <c r="L208" i="2"/>
  <c r="K208" i="2"/>
  <c r="J208" i="2"/>
  <c r="I208" i="2"/>
  <c r="L207" i="2"/>
  <c r="K207" i="2"/>
  <c r="J207" i="2"/>
  <c r="I207" i="2"/>
  <c r="L202" i="2"/>
  <c r="K202" i="2"/>
  <c r="J202" i="2"/>
  <c r="I202" i="2"/>
  <c r="L201" i="2"/>
  <c r="K201" i="2"/>
  <c r="J201" i="2"/>
  <c r="I201" i="2"/>
  <c r="L200" i="2"/>
  <c r="K200" i="2"/>
  <c r="J200" i="2"/>
  <c r="I200" i="2"/>
  <c r="L198" i="2"/>
  <c r="K198" i="2"/>
  <c r="J198" i="2"/>
  <c r="I198" i="2"/>
  <c r="L197" i="2"/>
  <c r="K197" i="2"/>
  <c r="J197" i="2"/>
  <c r="I197" i="2"/>
  <c r="L193" i="2"/>
  <c r="K193" i="2"/>
  <c r="J193" i="2"/>
  <c r="I193" i="2"/>
  <c r="L192" i="2"/>
  <c r="K192" i="2"/>
  <c r="J192" i="2"/>
  <c r="I192" i="2"/>
  <c r="L188" i="2"/>
  <c r="K188" i="2"/>
  <c r="J188" i="2"/>
  <c r="I188" i="2"/>
  <c r="L187" i="2"/>
  <c r="K187" i="2"/>
  <c r="J187" i="2"/>
  <c r="I187" i="2"/>
  <c r="L183" i="2"/>
  <c r="K183" i="2"/>
  <c r="J183" i="2"/>
  <c r="I183" i="2"/>
  <c r="L182" i="2"/>
  <c r="K182" i="2"/>
  <c r="J182" i="2"/>
  <c r="I182" i="2"/>
  <c r="L180" i="2"/>
  <c r="K180" i="2"/>
  <c r="J180" i="2"/>
  <c r="I180" i="2"/>
  <c r="L179" i="2"/>
  <c r="K179" i="2"/>
  <c r="J179" i="2"/>
  <c r="I179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2" i="2"/>
  <c r="K172" i="2"/>
  <c r="J172" i="2"/>
  <c r="I172" i="2"/>
  <c r="L171" i="2"/>
  <c r="K171" i="2"/>
  <c r="J171" i="2"/>
  <c r="I171" i="2"/>
  <c r="L167" i="2"/>
  <c r="K167" i="2"/>
  <c r="J167" i="2"/>
  <c r="I167" i="2"/>
  <c r="L166" i="2"/>
  <c r="K166" i="2"/>
  <c r="J166" i="2"/>
  <c r="I166" i="2"/>
  <c r="L165" i="2"/>
  <c r="K165" i="2"/>
  <c r="J165" i="2"/>
  <c r="I165" i="2"/>
  <c r="L163" i="2"/>
  <c r="K163" i="2"/>
  <c r="J163" i="2"/>
  <c r="I163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3" i="2"/>
  <c r="K153" i="2"/>
  <c r="J153" i="2"/>
  <c r="I153" i="2"/>
  <c r="L152" i="2"/>
  <c r="K152" i="2"/>
  <c r="J152" i="2"/>
  <c r="I152" i="2"/>
  <c r="L151" i="2"/>
  <c r="K151" i="2"/>
  <c r="J151" i="2"/>
  <c r="I151" i="2"/>
  <c r="L150" i="2"/>
  <c r="K150" i="2"/>
  <c r="J150" i="2"/>
  <c r="I150" i="2"/>
  <c r="L147" i="2"/>
  <c r="L146" i="2" s="1"/>
  <c r="L145" i="2" s="1"/>
  <c r="L131" i="2" s="1"/>
  <c r="K147" i="2"/>
  <c r="K146" i="2" s="1"/>
  <c r="K145" i="2" s="1"/>
  <c r="K131" i="2" s="1"/>
  <c r="J147" i="2"/>
  <c r="J146" i="2" s="1"/>
  <c r="J145" i="2" s="1"/>
  <c r="J131" i="2" s="1"/>
  <c r="I147" i="2"/>
  <c r="I146" i="2" s="1"/>
  <c r="I145" i="2" s="1"/>
  <c r="I131" i="2" s="1"/>
  <c r="L143" i="2"/>
  <c r="K143" i="2"/>
  <c r="J143" i="2"/>
  <c r="I143" i="2"/>
  <c r="L142" i="2"/>
  <c r="K142" i="2"/>
  <c r="J142" i="2"/>
  <c r="I142" i="2"/>
  <c r="L139" i="2"/>
  <c r="K139" i="2"/>
  <c r="J139" i="2"/>
  <c r="I139" i="2"/>
  <c r="L138" i="2"/>
  <c r="K138" i="2"/>
  <c r="J138" i="2"/>
  <c r="I138" i="2"/>
  <c r="L137" i="2"/>
  <c r="K137" i="2"/>
  <c r="J137" i="2"/>
  <c r="I137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2" i="2"/>
  <c r="K102" i="2"/>
  <c r="J102" i="2"/>
  <c r="I102" i="2"/>
  <c r="L101" i="2"/>
  <c r="K101" i="2"/>
  <c r="J101" i="2"/>
  <c r="I101" i="2"/>
  <c r="L100" i="2"/>
  <c r="K100" i="2"/>
  <c r="J100" i="2"/>
  <c r="I100" i="2"/>
  <c r="L97" i="2"/>
  <c r="K97" i="2"/>
  <c r="J97" i="2"/>
  <c r="I97" i="2"/>
  <c r="L96" i="2"/>
  <c r="K96" i="2"/>
  <c r="J96" i="2"/>
  <c r="I96" i="2"/>
  <c r="L95" i="2"/>
  <c r="K95" i="2"/>
  <c r="J95" i="2"/>
  <c r="I95" i="2"/>
  <c r="L92" i="2"/>
  <c r="K92" i="2"/>
  <c r="J92" i="2"/>
  <c r="I92" i="2"/>
  <c r="L91" i="2"/>
  <c r="K91" i="2"/>
  <c r="J91" i="2"/>
  <c r="I91" i="2"/>
  <c r="L90" i="2"/>
  <c r="K90" i="2"/>
  <c r="J90" i="2"/>
  <c r="I90" i="2"/>
  <c r="L89" i="2"/>
  <c r="K89" i="2"/>
  <c r="J89" i="2"/>
  <c r="I89" i="2"/>
  <c r="L85" i="2"/>
  <c r="K85" i="2"/>
  <c r="J85" i="2"/>
  <c r="I85" i="2"/>
  <c r="L84" i="2"/>
  <c r="K84" i="2"/>
  <c r="J84" i="2"/>
  <c r="I84" i="2"/>
  <c r="L83" i="2"/>
  <c r="K83" i="2"/>
  <c r="J83" i="2"/>
  <c r="I83" i="2"/>
  <c r="L82" i="2"/>
  <c r="K82" i="2"/>
  <c r="J82" i="2"/>
  <c r="I82" i="2"/>
  <c r="L80" i="2"/>
  <c r="K80" i="2"/>
  <c r="J80" i="2"/>
  <c r="I80" i="2"/>
  <c r="L79" i="2"/>
  <c r="K79" i="2"/>
  <c r="J79" i="2"/>
  <c r="I79" i="2"/>
  <c r="L78" i="2"/>
  <c r="K78" i="2"/>
  <c r="J78" i="2"/>
  <c r="I78" i="2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J64" i="2"/>
  <c r="I64" i="2"/>
  <c r="L63" i="2"/>
  <c r="K63" i="2"/>
  <c r="J63" i="2"/>
  <c r="I63" i="2"/>
  <c r="L62" i="2"/>
  <c r="K62" i="2"/>
  <c r="K61" i="2" s="1"/>
  <c r="J62" i="2"/>
  <c r="I62" i="2"/>
  <c r="L61" i="2"/>
  <c r="J61" i="2"/>
  <c r="I61" i="2"/>
  <c r="L45" i="2"/>
  <c r="L44" i="2" s="1"/>
  <c r="L43" i="2" s="1"/>
  <c r="L42" i="2" s="1"/>
  <c r="K45" i="2"/>
  <c r="K44" i="2" s="1"/>
  <c r="K43" i="2" s="1"/>
  <c r="K42" i="2" s="1"/>
  <c r="J45" i="2"/>
  <c r="J44" i="2" s="1"/>
  <c r="J43" i="2" s="1"/>
  <c r="J42" i="2" s="1"/>
  <c r="I45" i="2"/>
  <c r="I44" i="2" s="1"/>
  <c r="I43" i="2" s="1"/>
  <c r="I42" i="2" s="1"/>
  <c r="L40" i="2"/>
  <c r="L39" i="2" s="1"/>
  <c r="L38" i="2" s="1"/>
  <c r="K40" i="2"/>
  <c r="K39" i="2" s="1"/>
  <c r="K38" i="2" s="1"/>
  <c r="J40" i="2"/>
  <c r="J39" i="2" s="1"/>
  <c r="J38" i="2" s="1"/>
  <c r="I40" i="2"/>
  <c r="I39" i="2"/>
  <c r="I38" i="2" s="1"/>
  <c r="L36" i="2"/>
  <c r="K36" i="2"/>
  <c r="J36" i="2"/>
  <c r="I36" i="2"/>
  <c r="L34" i="2"/>
  <c r="L33" i="2" s="1"/>
  <c r="L32" i="2" s="1"/>
  <c r="K34" i="2"/>
  <c r="K33" i="2" s="1"/>
  <c r="K32" i="2" s="1"/>
  <c r="J34" i="2"/>
  <c r="J33" i="2" s="1"/>
  <c r="J32" i="2" s="1"/>
  <c r="I34" i="2"/>
  <c r="I33" i="2" s="1"/>
  <c r="I32" i="2" s="1"/>
  <c r="I31" i="2" l="1"/>
  <c r="I30" i="2" s="1"/>
  <c r="I359" i="2" s="1"/>
  <c r="L31" i="2"/>
  <c r="L30" i="2" s="1"/>
  <c r="L359" i="2" s="1"/>
  <c r="K31" i="2"/>
  <c r="K30" i="2" s="1"/>
  <c r="K359" i="2" s="1"/>
  <c r="J31" i="2"/>
  <c r="J30" i="2" s="1"/>
  <c r="J359" i="2" s="1"/>
</calcChain>
</file>

<file path=xl/sharedStrings.xml><?xml version="1.0" encoding="utf-8"?>
<sst xmlns="http://schemas.openxmlformats.org/spreadsheetml/2006/main" count="1962" uniqueCount="484">
  <si>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</si>
  <si>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</si>
  <si>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</si>
  <si>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</si>
  <si>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</si>
  <si>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Priekulės kultūros centras, 302296063, Turgaus g.4, Priekulė, Klaipėdos r.sav.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</si>
  <si>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</si>
  <si>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</si>
  <si>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</si>
  <si>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</si>
  <si>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</si>
  <si>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</si>
  <si>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</si>
  <si>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</si>
  <si>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</si>
  <si>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</si>
  <si>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302296063</t>
  </si>
  <si>
    <t>Programos</t>
  </si>
  <si>
    <t>7</t>
  </si>
  <si>
    <t>Finansavimo šaltinio</t>
  </si>
  <si>
    <t>Valstybės funkcijos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</si>
  <si>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</si>
  <si>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</si>
  <si>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</si>
  <si>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</si>
  <si>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</si>
  <si>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</si>
  <si>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</si>
  <si>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</si>
  <si>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</si>
  <si>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</si>
  <si>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</si>
  <si>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</si>
  <si>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</si>
  <si>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</si>
  <si>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</si>
  <si>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</si>
  <si>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</si>
  <si>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</si>
  <si>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</si>
  <si>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</si>
  <si>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</si>
  <si>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</si>
  <si>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</si>
  <si>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</si>
  <si>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</si>
  <si>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</si>
  <si>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</si>
  <si>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</si>
  <si>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</si>
  <si>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</si>
  <si>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</si>
  <si>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</si>
  <si>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</si>
  <si>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</si>
  <si>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</si>
  <si>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</si>
  <si>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</si>
  <si>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</si>
  <si>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</si>
  <si>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</si>
  <si>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</si>
  <si>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</si>
  <si>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</si>
  <si>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</si>
  <si>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</si>
  <si>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</si>
  <si>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</si>
  <si>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</si>
  <si>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</si>
  <si>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</si>
  <si>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</si>
  <si>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</si>
  <si>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</si>
  <si>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</si>
  <si>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</si>
  <si>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</si>
  <si>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</si>
  <si>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</si>
  <si>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</si>
  <si>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</si>
  <si>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</si>
  <si>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</si>
  <si>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</si>
  <si>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</si>
  <si>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</si>
  <si>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</si>
  <si>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</si>
  <si>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</si>
  <si>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</si>
  <si>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</si>
  <si>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</si>
  <si>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</si>
  <si>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</si>
  <si>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</si>
  <si>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</si>
  <si>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</si>
  <si>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</si>
  <si>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</si>
  <si>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</si>
  <si>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</si>
  <si>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</si>
  <si>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</si>
  <si>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</si>
  <si>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</si>
  <si>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</si>
  <si>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</si>
  <si>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</si>
  <si>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</si>
  <si>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</si>
  <si>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</si>
  <si>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</si>
  <si>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</si>
  <si>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</si>
  <si>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</si>
  <si>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</si>
  <si>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</si>
  <si>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</si>
  <si>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</si>
  <si>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</si>
  <si>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</si>
  <si>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</si>
  <si>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</si>
  <si>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</si>
  <si>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</si>
  <si>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</si>
  <si>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</si>
  <si>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</si>
  <si>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</si>
  <si>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</si>
  <si>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</si>
  <si>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</si>
  <si>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</si>
  <si>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</si>
  <si>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</si>
  <si>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</si>
  <si>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</si>
  <si>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</si>
  <si>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</si>
  <si>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</si>
  <si>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</si>
  <si>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</si>
  <si>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</si>
  <si>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</si>
  <si>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</si>
  <si>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</si>
  <si>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</si>
  <si>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</si>
  <si>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</si>
  <si>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</si>
  <si>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</si>
  <si>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</si>
  <si>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</si>
  <si>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</si>
  <si>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</si>
  <si>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</si>
  <si>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</si>
  <si>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</si>
  <si>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</si>
  <si>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</si>
  <si>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</si>
  <si>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</si>
  <si>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</si>
  <si>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</si>
  <si>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</si>
  <si>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</si>
  <si>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</si>
  <si>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</si>
  <si>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</si>
  <si>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</si>
  <si>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</si>
  <si>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</si>
  <si>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</si>
  <si>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</si>
  <si>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</si>
  <si>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</si>
  <si>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</si>
  <si>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</si>
  <si>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</si>
  <si>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</si>
  <si>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</si>
  <si>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</si>
  <si>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</si>
  <si>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</si>
  <si>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</si>
  <si>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</si>
  <si>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</si>
  <si>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</si>
  <si>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</si>
  <si>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</si>
  <si>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</si>
  <si>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</si>
  <si>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</si>
  <si>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</si>
  <si>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</si>
  <si>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</si>
  <si>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</si>
  <si>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</si>
  <si>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</si>
  <si>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</si>
  <si>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</si>
  <si>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</si>
  <si>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</si>
  <si>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</si>
  <si>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</si>
  <si>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</si>
  <si>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</si>
  <si>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</si>
  <si>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</si>
  <si>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</si>
  <si>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</si>
  <si>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</si>
  <si>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</si>
  <si>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</si>
  <si>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</si>
  <si>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</si>
  <si>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</si>
  <si>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</si>
  <si>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</si>
  <si>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</si>
  <si>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</si>
  <si>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</si>
  <si>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</si>
  <si>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</si>
  <si>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Buhalterė</t>
  </si>
  <si>
    <t>Vilma Monstvilienė</t>
  </si>
  <si>
    <t xml:space="preserve">  (vyriausiasis buhalteris (buhalteris)/centralizuotos apskaitos įstaigos vadovas arba jo įgaliotas asmuo</t>
  </si>
  <si>
    <t>Kultūrinio paveldo puoselėjimo ir kultūros paslaugų plėtros</t>
  </si>
  <si>
    <t>SUVESTINĖ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</si>
  <si>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</si>
  <si>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</si>
  <si>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</si>
  <si>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</si>
  <si>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</si>
  <si>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</si>
  <si>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Priekulės kultūros centras, 302296063</t>
  </si>
  <si>
    <t>(įstaigos pavadinimas, kodas)</t>
  </si>
  <si>
    <t xml:space="preserve">` </t>
  </si>
  <si>
    <t>(data)</t>
  </si>
  <si>
    <t>Priekulė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</si>
  <si>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</si>
  <si>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</si>
  <si>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</si>
  <si>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</si>
  <si>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</si>
  <si>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</si>
  <si>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</si>
  <si>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</si>
  <si>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</si>
  <si>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</si>
  <si>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</si>
  <si>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</si>
  <si>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</si>
  <si>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</si>
  <si>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</si>
  <si>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(Įstaigos pavadinimas, kodas)</t>
  </si>
  <si>
    <t>(data ir numeris)</t>
  </si>
  <si>
    <t>Programa:</t>
  </si>
  <si>
    <t>SB</t>
  </si>
  <si>
    <t>Išlaidų klasifikacija pagal valstybės funkcijas:</t>
  </si>
  <si>
    <t>Kitos kultūros ir meno įstaigos</t>
  </si>
  <si>
    <t>08</t>
  </si>
  <si>
    <t>02</t>
  </si>
  <si>
    <t>01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</si>
  <si>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</si>
  <si>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</si>
  <si>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</si>
  <si>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</si>
  <si>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</si>
  <si>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</si>
  <si>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</si>
  <si>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</si>
  <si>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</si>
  <si>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</si>
  <si>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</si>
  <si>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</si>
  <si>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</si>
  <si>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</si>
  <si>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</si>
  <si>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</si>
  <si>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</si>
  <si>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</si>
  <si>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Kultūros ir meno darbuotojai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</si>
  <si>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</si>
  <si>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</si>
  <si>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</si>
  <si>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</si>
  <si>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</si>
  <si>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Vyriausiasis buhalteris</t>
  </si>
  <si>
    <t>7.1.1.4. BĮ Priekulės kultūros centro veiklos organizavimas</t>
  </si>
  <si>
    <t>Savivaldybės biudžeto lėšos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</si>
  <si>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</si>
  <si>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</si>
  <si>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</si>
  <si>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</si>
  <si>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</si>
  <si>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Priekulės kultūros centras</t>
  </si>
  <si>
    <t>2018 m. vasario 6 d.</t>
  </si>
  <si>
    <t>(Įstaigos pavadinimas)</t>
  </si>
  <si>
    <t>įsakymu Nr.(5.1.1) AV - 306</t>
  </si>
  <si>
    <t>302296063, Turgaus g. 4, Priekulė</t>
  </si>
  <si>
    <t>(Registracijos kodas ir buveinės adresas)</t>
  </si>
  <si>
    <t>Metinė, ketvirtinė, mėnesinė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</si>
  <si>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</si>
  <si>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</si>
  <si>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</si>
  <si>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</si>
  <si>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</si>
  <si>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</si>
  <si>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</si>
  <si>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</si>
  <si>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</si>
  <si>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</si>
  <si>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</si>
  <si>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</si>
  <si>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</si>
  <si>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</si>
  <si>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</si>
  <si>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</si>
  <si>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</si>
  <si>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</si>
  <si>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</si>
  <si>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</si>
  <si>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</si>
  <si>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</si>
  <si>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</si>
  <si>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</si>
  <si>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</si>
  <si>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</si>
  <si>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</si>
  <si>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>Eil.Nr.</t>
  </si>
  <si>
    <t>Pareigybės pavadinimas</t>
  </si>
  <si>
    <t>pareigybių skaičius</t>
  </si>
  <si>
    <t>* Darbuotojos gimdymo ir vaikų auginimo atostogose</t>
  </si>
  <si>
    <t>Vardas, pavardė</t>
  </si>
  <si>
    <t>`</t>
  </si>
  <si>
    <t>(Eurais,ct)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</si>
  <si>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</si>
  <si>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</si>
  <si>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</si>
  <si>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</si>
  <si>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</si>
  <si>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Darbo užmokestis pinigais</t>
  </si>
  <si>
    <t>iš jų: gyventojų pajamų mokestis</t>
  </si>
  <si>
    <t>Socialinio draudimo įmokos</t>
  </si>
  <si>
    <t>Prekių ir paslaugų įsigijimo išlaidos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</si>
  <si>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</si>
  <si>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</si>
  <si>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</si>
  <si>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</si>
  <si>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</si>
  <si>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</si>
  <si>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</si>
  <si>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Stipendijos</t>
  </si>
  <si>
    <t>Kitos išlaidos kitiems einamiesiems tikslams</t>
  </si>
  <si>
    <t>MATERIALIOJO IR NEMATERIALIOJO TURTO ĮSIGIJIMO, FINANSINIO TURTO PADIDĖJIMO IR FINANSINIŲ ĮSIPAREIGOJIMŲ VYKDYMO IŠLAIDOS</t>
  </si>
  <si>
    <t>Biologinio turto ir žemės gelmių išteklių įsigijimo išlaidos</t>
  </si>
  <si>
    <t>P A T V I R T I N T A</t>
  </si>
  <si>
    <t xml:space="preserve">  Metinė, ketvirtinė</t>
  </si>
  <si>
    <t xml:space="preserve">Iš viso  </t>
  </si>
  <si>
    <t xml:space="preserve">savivaldybės
 biudžeto </t>
  </si>
  <si>
    <t>2.2.1.1.1.20</t>
  </si>
  <si>
    <t>iš jų:</t>
  </si>
  <si>
    <t>2.2.1.1.1.21.</t>
  </si>
  <si>
    <t>2.2.1.1.1.30</t>
  </si>
  <si>
    <t>Iš viso:</t>
  </si>
  <si>
    <t xml:space="preserve">  (parašas)</t>
  </si>
  <si>
    <t xml:space="preserve">                                  (vardas ir pavardė)</t>
  </si>
  <si>
    <t>PAŽYMA DĖL GAUTINŲ, GAUTŲ IR GRĄŽINTINŲ FINANSAVIMO SUMŲ</t>
  </si>
  <si>
    <t>Turgaus g.4, Priekulė, Klaipėdos r.sav.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</si>
  <si>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</si>
  <si>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</si>
  <si>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</si>
  <si>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</si>
  <si>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</si>
  <si>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</si>
  <si>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</si>
  <si>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</si>
  <si>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Atsargoms</t>
  </si>
  <si>
    <t>Kitoms išlaidoms</t>
  </si>
  <si>
    <t>08.02.01.08.</t>
  </si>
  <si>
    <t>(Parašas) (Vardas ir pavardė)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</si>
  <si>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</si>
  <si>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</si>
  <si>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</si>
  <si>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</si>
  <si>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2020 m. kovo 24 d.</t>
  </si>
  <si>
    <t xml:space="preserve">įsakymu Nr. AV - 659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</si>
  <si>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</si>
  <si>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</si>
  <si>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</si>
  <si>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</si>
  <si>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</si>
  <si>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</si>
  <si>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</si>
  <si>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</si>
  <si>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gyventojų pajamų mokestis</t>
  </si>
  <si>
    <t>2.1.2.</t>
  </si>
  <si>
    <t>2.2.1.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</si>
  <si>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</si>
  <si>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</si>
  <si>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</si>
  <si>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</si>
  <si>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</si>
  <si>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</si>
  <si>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</si>
  <si>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</si>
  <si>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</si>
  <si>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</si>
  <si>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</si>
  <si>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</si>
  <si>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</si>
  <si>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</si>
  <si>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</si>
  <si>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</si>
  <si>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šildymui</t>
  </si>
  <si>
    <t>elektros energijai</t>
  </si>
  <si>
    <t>vandentiekiui, kanalizacijai</t>
  </si>
  <si>
    <t>atliekų tvarkymui</t>
  </si>
  <si>
    <t>2.2.1.1.1.22.</t>
  </si>
  <si>
    <t>...ir kiti</t>
  </si>
  <si>
    <t>Forma Nr. B-9K   metinė, ketvirtinė                                                  patvirtinta Klaipėdos rajono savivaldybės administracijos direktoriaus  2020 m.  balandžio  d. įsakymu Nr AV-</t>
  </si>
  <si>
    <t>Finansavimo šaltinis:</t>
  </si>
  <si>
    <t xml:space="preserve"> Įstaigos  vadovas,  vadovų pavaduotojai, skyrių, padalinių vadovai</t>
  </si>
  <si>
    <t>Iš jų pareigybės priskiriamos kultūros darbuotojams</t>
  </si>
  <si>
    <t>Sporto specialistai (darbas su suaugusiais)</t>
  </si>
  <si>
    <t>Sporto specialistai (darbas su vaikais)</t>
  </si>
  <si>
    <t>PRIEKULĖS KULTŪROS CENTRAS, 302296063</t>
  </si>
  <si>
    <t>Kultūros paveldo puoselėjimo ir kultūros paslaugų plėtros</t>
  </si>
  <si>
    <t>Valiutos kurso įtaka</t>
  </si>
  <si>
    <t>Administratorė, laikinai einanti direktoriaus pareigas</t>
  </si>
  <si>
    <t>Katerina Marcinkevičienė</t>
  </si>
  <si>
    <t>Direktorius</t>
  </si>
  <si>
    <t>Atidėjiniai</t>
  </si>
  <si>
    <t>Administratorė, l. e. direktoriaus pareigas</t>
  </si>
  <si>
    <t>Kultūros paveldo puoselėjimo ir kultūros paslaugų plėtros programa</t>
  </si>
  <si>
    <t>Valstybės biudžeto specialioji tikslinė dotacija</t>
  </si>
  <si>
    <t>(eurais, ct)</t>
  </si>
  <si>
    <t>Kompiuterinės techninės ir elektroninių ryšių įrangos įsigijimo išlaidos</t>
  </si>
  <si>
    <t>SB, VBD</t>
  </si>
  <si>
    <t>Klaipėdos raj.savivaldybės administracijai (Biudžeto ir ekonomikos skyriui)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</si>
  <si>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</si>
  <si>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</si>
  <si>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</si>
  <si>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</si>
  <si>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</si>
  <si>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</si>
  <si>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</si>
  <si>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</si>
  <si>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iš jų ilgalaikių įsiskolinimų likutis*</t>
  </si>
  <si>
    <t xml:space="preserve">IŠLAIDOS </t>
  </si>
  <si>
    <t xml:space="preserve">Darbo užmokestis </t>
  </si>
  <si>
    <t xml:space="preserve">Prekių ir paslaugų įsigijimo išlaidos </t>
  </si>
  <si>
    <t xml:space="preserve">Subsidijos iš  biudžeto lėšų </t>
  </si>
  <si>
    <t xml:space="preserve">Socialinio draudimo išmokos (pašalpos) </t>
  </si>
  <si>
    <t xml:space="preserve">Kitos išlaidos </t>
  </si>
  <si>
    <t xml:space="preserve">Pervedamos Europos Sąjungos, kitos tarptautinės finansinės paramos ir bendrojo finansavimo lėšos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</si>
  <si>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</si>
  <si>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</si>
  <si>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</si>
  <si>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</si>
  <si>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Administratorė, l.e. direktoriaus pareigas</t>
  </si>
  <si>
    <t>(įstaigos vadovo ar jo įgalioto asmens pareigų pavadinimas)</t>
  </si>
  <si>
    <t>(vyriausiasis buhalteris (buhalteris) / centralizuotos apskaitos įstaigos vadovo arba jo įgalioto asmens pareigų pavadinimas</t>
  </si>
  <si>
    <t>2021 m. rugsėjo 30 d.</t>
  </si>
  <si>
    <t>3 ketvirtis</t>
  </si>
  <si>
    <t xml:space="preserve">                          2021.10.    Nr.________________</t>
  </si>
  <si>
    <t xml:space="preserve">PAŽYMA PRIE MOKĖTINŲ SUMŲ 2021  M. rugsėjo 30 D. ATASKAITOS 9 PRIEDO </t>
  </si>
  <si>
    <t>2021-10-   Nr.______</t>
  </si>
  <si>
    <t>PAŽYMA APIE NEUŽIMTAS PAREIGYBES  2021 m. rugsėjo 30 d.</t>
  </si>
  <si>
    <t xml:space="preserve"> PAŽYMA APIE PAJAMAS UŽ PASLAUGAS IR NUOMĄ  2021 m. rugsėjo 30 D. </t>
  </si>
  <si>
    <t xml:space="preserve">2021-10- </t>
  </si>
  <si>
    <t>SAVIVALDYBĖS BIUDŽETINIŲ ĮSTAIGŲ  PAJAMŲ ĮMOKŲ ATASKAITA UŽ  2021 METŲ III KETVIRTĮ</t>
  </si>
  <si>
    <t>2021-10-   Nr.</t>
  </si>
  <si>
    <t>2021 M. rugsėjo 30 D.</t>
  </si>
  <si>
    <t>2021.10.   Nr.________________</t>
  </si>
  <si>
    <t>2021.10.     Nr.________________</t>
  </si>
  <si>
    <t>2021.10.    Nr.________________</t>
  </si>
  <si>
    <t>2021 M.  rugsėjo 30 D.</t>
  </si>
  <si>
    <t>KULTŪROS IR KITŲ ĮSTAIGŲ ETATŲ  IR IŠLAIDŲ DARBO UŽMOKESČIUI  PLANO ĮVYKDYMO ATASKAITA 2021  m. rugsėjo 30 d.</t>
  </si>
  <si>
    <t>2021-10-    Nr.</t>
  </si>
  <si>
    <t>2021-10-</t>
  </si>
  <si>
    <t>2021 m. rugsėjo 20 d. įsakymo Nr.1K-304 redakcija)</t>
  </si>
  <si>
    <t>2021 m. rugsėjo 20 d. įsakymo Nr.1K-304 redak)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</si>
</sst>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2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9"/>
      <color indexed="8"/>
      <name val="Arial"/>
      <family val="2"/>
      <charset val="186"/>
    </font>
    <font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8"/>
      <name val="Arial"/>
    </font>
    <font>
      <b/>
      <sz val="10"/>
      <name val="Arial"/>
      <family val="2"/>
      <charset val="186"/>
    </font>
    <font>
      <sz val="9"/>
      <name val="Arial"/>
    </font>
    <font>
      <u/>
      <sz val="10"/>
      <name val="Arial"/>
    </font>
    <font>
      <sz val="9"/>
      <color indexed="8"/>
      <name val="Times New Roman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11"/>
      <color rgb="FF000000"/>
      <name val="Times New Roman"/>
    </font>
    <font>
      <sz val="9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11"/>
      <color theme="1"/>
      <name val="Calibri"/>
      <family val="2"/>
      <scheme val="minor"/>
    </font>
    <font>
      <i/>
      <sz val="9"/>
      <name val="Times New Roman"/>
      <family val="1"/>
      <charset val="186"/>
    </font>
    <font>
      <i/>
      <sz val="9"/>
      <name val="Times New Roman Baltic"/>
      <charset val="186"/>
    </font>
    <font>
      <b/>
      <sz val="8"/>
      <name val="Times New Roman Baltic"/>
      <charset val="186"/>
    </font>
    <font>
      <sz val="10"/>
      <color indexed="8"/>
      <name val="Times New Roman"/>
    </font>
    <font>
      <sz val="11"/>
      <color rgb="FF000000"/>
      <name val="Times New Roman"/>
      <family val="1"/>
      <charset val="186"/>
    </font>
    <font>
      <sz val="10"/>
      <color indexed="8"/>
      <name val="Calibri"/>
      <family val="2"/>
      <charset val="186"/>
    </font>
    <font>
      <u/>
      <sz val="10"/>
      <color indexed="8"/>
      <name val="Calibri"/>
      <family val="2"/>
      <charset val="186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indexed="9"/>
        <bgColor indexed="9"/>
      </patternFill>
    </fill>
  </fills>
  <borders count="5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 applyFill="0" applyProtection="0"/>
    <xf numFmtId="0" fontId="34" fillId="0" borderId="0"/>
    <xf numFmtId="0" fontId="37" fillId="0" borderId="0"/>
    <xf numFmtId="0" fontId="34" fillId="0" borderId="0"/>
    <xf numFmtId="0" fontId="32" fillId="0" borderId="0"/>
    <xf numFmtId="0" fontId="37" fillId="0" borderId="0"/>
    <xf numFmtId="0" fontId="71" fillId="0" borderId="0"/>
  </cellStyleXfs>
  <cellXfs count="676">
    <xf numFmtId="0" fontId="0" fillId="0" borderId="0" xfId="0" applyFill="1" applyProtection="1"/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vertical="top" wrapText="1"/>
    </xf>
    <xf numFmtId="0" fontId="23" fillId="0" borderId="0" xfId="0" applyFont="1"/>
    <xf numFmtId="0" fontId="24" fillId="0" borderId="0" xfId="0" applyFont="1"/>
    <xf numFmtId="0" fontId="23" fillId="0" borderId="0" xfId="0" applyFont="1" applyFill="1" applyAlignment="1">
      <alignment wrapText="1"/>
    </xf>
    <xf numFmtId="0" fontId="25" fillId="0" borderId="0" xfId="0" applyFont="1" applyAlignment="1"/>
    <xf numFmtId="0" fontId="26" fillId="0" borderId="0" xfId="0" applyFont="1"/>
    <xf numFmtId="0" fontId="26" fillId="0" borderId="0" xfId="0" applyFont="1" applyBorder="1"/>
    <xf numFmtId="0" fontId="23" fillId="0" borderId="16" xfId="0" applyFont="1" applyBorder="1"/>
    <xf numFmtId="0" fontId="26" fillId="0" borderId="16" xfId="0" applyFont="1" applyBorder="1"/>
    <xf numFmtId="0" fontId="23" fillId="0" borderId="0" xfId="0" applyFont="1" applyBorder="1"/>
    <xf numFmtId="0" fontId="23" fillId="0" borderId="0" xfId="0" applyFont="1" applyFill="1" applyBorder="1" applyAlignment="1">
      <alignment horizontal="left" wrapText="1"/>
    </xf>
    <xf numFmtId="0" fontId="27" fillId="0" borderId="0" xfId="0" applyFont="1" applyBorder="1" applyAlignment="1"/>
    <xf numFmtId="0" fontId="28" fillId="0" borderId="0" xfId="0" applyFont="1" applyAlignment="1">
      <alignment wrapText="1"/>
    </xf>
    <xf numFmtId="0" fontId="28" fillId="0" borderId="0" xfId="0" applyFont="1" applyAlignment="1"/>
    <xf numFmtId="0" fontId="25" fillId="0" borderId="0" xfId="0" applyFont="1" applyFill="1"/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8" fillId="0" borderId="0" xfId="0" applyFont="1"/>
    <xf numFmtId="0" fontId="30" fillId="0" borderId="0" xfId="0" applyFont="1"/>
    <xf numFmtId="0" fontId="23" fillId="0" borderId="0" xfId="0" applyFont="1" applyBorder="1" applyAlignment="1">
      <alignment horizontal="right"/>
    </xf>
    <xf numFmtId="0" fontId="32" fillId="0" borderId="22" xfId="0" applyFont="1" applyBorder="1" applyAlignment="1">
      <alignment wrapText="1"/>
    </xf>
    <xf numFmtId="0" fontId="32" fillId="0" borderId="16" xfId="0" applyFont="1" applyBorder="1" applyAlignment="1">
      <alignment wrapText="1"/>
    </xf>
    <xf numFmtId="0" fontId="32" fillId="0" borderId="23" xfId="0" applyFont="1" applyBorder="1" applyAlignment="1">
      <alignment wrapText="1"/>
    </xf>
    <xf numFmtId="0" fontId="31" fillId="0" borderId="19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/>
    </xf>
    <xf numFmtId="2" fontId="33" fillId="0" borderId="18" xfId="0" quotePrefix="1" applyNumberFormat="1" applyFont="1" applyBorder="1" applyAlignment="1">
      <alignment horizontal="center"/>
    </xf>
    <xf numFmtId="2" fontId="33" fillId="0" borderId="18" xfId="0" applyNumberFormat="1" applyFont="1" applyBorder="1" applyAlignment="1">
      <alignment horizontal="center"/>
    </xf>
    <xf numFmtId="0" fontId="33" fillId="0" borderId="18" xfId="0" applyFont="1" applyBorder="1"/>
    <xf numFmtId="0" fontId="33" fillId="0" borderId="18" xfId="0" applyFont="1" applyBorder="1" applyAlignment="1">
      <alignment horizontal="justify" vertical="top" wrapText="1"/>
    </xf>
    <xf numFmtId="0" fontId="33" fillId="0" borderId="18" xfId="0" quotePrefix="1" applyNumberFormat="1" applyFont="1" applyBorder="1" applyAlignment="1">
      <alignment horizontal="center"/>
    </xf>
    <xf numFmtId="0" fontId="33" fillId="0" borderId="18" xfId="0" applyNumberFormat="1" applyFont="1" applyBorder="1" applyAlignment="1">
      <alignment horizontal="center"/>
    </xf>
    <xf numFmtId="0" fontId="23" fillId="0" borderId="18" xfId="0" applyFont="1" applyBorder="1"/>
    <xf numFmtId="0" fontId="25" fillId="0" borderId="18" xfId="0" applyFont="1" applyBorder="1" applyAlignment="1">
      <alignment horizontal="right" vertical="center" wrapText="1"/>
    </xf>
    <xf numFmtId="2" fontId="24" fillId="0" borderId="21" xfId="0" quotePrefix="1" applyNumberFormat="1" applyFont="1" applyBorder="1" applyAlignment="1">
      <alignment horizontal="center"/>
    </xf>
    <xf numFmtId="0" fontId="24" fillId="0" borderId="0" xfId="0" applyFont="1" applyBorder="1"/>
    <xf numFmtId="0" fontId="27" fillId="0" borderId="0" xfId="1" applyFont="1" applyFill="1" applyAlignment="1"/>
    <xf numFmtId="0" fontId="27" fillId="0" borderId="0" xfId="1" applyFont="1" applyFill="1" applyBorder="1"/>
    <xf numFmtId="0" fontId="27" fillId="0" borderId="0" xfId="0" applyFont="1" applyFill="1"/>
    <xf numFmtId="0" fontId="23" fillId="0" borderId="0" xfId="1" applyFont="1" applyFill="1" applyAlignment="1">
      <alignment vertical="top" wrapText="1"/>
    </xf>
    <xf numFmtId="0" fontId="23" fillId="0" borderId="0" xfId="0" applyFont="1" applyAlignment="1">
      <alignment horizontal="center" vertical="top"/>
    </xf>
    <xf numFmtId="0" fontId="23" fillId="0" borderId="0" xfId="1" applyFont="1" applyFill="1" applyBorder="1" applyAlignment="1">
      <alignment vertical="top"/>
    </xf>
    <xf numFmtId="0" fontId="27" fillId="0" borderId="0" xfId="1" applyFont="1" applyFill="1" applyBorder="1" applyAlignment="1">
      <alignment vertical="top"/>
    </xf>
    <xf numFmtId="0" fontId="27" fillId="0" borderId="0" xfId="0" applyFont="1" applyFill="1" applyAlignment="1">
      <alignment vertical="top"/>
    </xf>
    <xf numFmtId="0" fontId="2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/>
    <xf numFmtId="0" fontId="23" fillId="0" borderId="0" xfId="1" applyFont="1" applyBorder="1"/>
    <xf numFmtId="0" fontId="27" fillId="0" borderId="0" xfId="1" applyFont="1" applyBorder="1"/>
    <xf numFmtId="0" fontId="27" fillId="0" borderId="0" xfId="0" applyFont="1"/>
    <xf numFmtId="0" fontId="27" fillId="0" borderId="0" xfId="1" applyFont="1" applyBorder="1" applyAlignment="1">
      <alignment horizontal="center"/>
    </xf>
    <xf numFmtId="0" fontId="23" fillId="0" borderId="0" xfId="1" applyFont="1" applyBorder="1" applyAlignment="1">
      <alignment horizontal="center" vertical="top"/>
    </xf>
    <xf numFmtId="0" fontId="27" fillId="0" borderId="0" xfId="1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0" xfId="1" applyFont="1" applyBorder="1" applyAlignment="1">
      <alignment horizontal="center" vertical="top"/>
    </xf>
    <xf numFmtId="0" fontId="35" fillId="0" borderId="0" xfId="0" applyFont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top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33" fillId="0" borderId="0" xfId="0" applyFont="1" applyProtection="1">
      <protection locked="0"/>
    </xf>
    <xf numFmtId="0" fontId="33" fillId="0" borderId="0" xfId="0" applyFont="1"/>
    <xf numFmtId="0" fontId="28" fillId="0" borderId="0" xfId="0" applyFont="1" applyAlignment="1" applyProtection="1">
      <alignment wrapText="1"/>
      <protection locked="0"/>
    </xf>
    <xf numFmtId="0" fontId="38" fillId="0" borderId="0" xfId="2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39" fillId="0" borderId="0" xfId="2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1" fontId="41" fillId="0" borderId="0" xfId="0" applyNumberFormat="1" applyFont="1" applyProtection="1">
      <protection locked="0"/>
    </xf>
    <xf numFmtId="0" fontId="33" fillId="0" borderId="0" xfId="3" applyFont="1" applyAlignment="1" applyProtection="1">
      <alignment vertical="center" wrapText="1"/>
      <protection locked="0"/>
    </xf>
    <xf numFmtId="0" fontId="33" fillId="0" borderId="0" xfId="3" applyFont="1" applyProtection="1">
      <protection locked="0"/>
    </xf>
    <xf numFmtId="0" fontId="33" fillId="0" borderId="0" xfId="3" applyFont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left"/>
      <protection locked="0"/>
    </xf>
    <xf numFmtId="0" fontId="33" fillId="0" borderId="0" xfId="3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right"/>
      <protection locked="0"/>
    </xf>
    <xf numFmtId="0" fontId="42" fillId="0" borderId="0" xfId="3" applyFont="1" applyAlignment="1" applyProtection="1">
      <alignment wrapText="1"/>
      <protection locked="0"/>
    </xf>
    <xf numFmtId="164" fontId="43" fillId="0" borderId="0" xfId="4" applyNumberFormat="1" applyFont="1" applyProtection="1">
      <protection locked="0"/>
    </xf>
    <xf numFmtId="164" fontId="43" fillId="0" borderId="0" xfId="4" applyNumberFormat="1" applyFont="1" applyAlignment="1" applyProtection="1">
      <alignment horizontal="left"/>
      <protection locked="0"/>
    </xf>
    <xf numFmtId="164" fontId="43" fillId="0" borderId="0" xfId="4" applyNumberFormat="1" applyFont="1" applyAlignment="1" applyProtection="1">
      <alignment horizontal="center"/>
      <protection locked="0"/>
    </xf>
    <xf numFmtId="0" fontId="42" fillId="0" borderId="0" xfId="3" applyFont="1" applyAlignment="1" applyProtection="1">
      <alignment vertical="center" wrapText="1"/>
      <protection locked="0"/>
    </xf>
    <xf numFmtId="164" fontId="43" fillId="0" borderId="0" xfId="4" applyNumberFormat="1" applyFont="1" applyAlignment="1" applyProtection="1">
      <alignment horizontal="right"/>
      <protection locked="0"/>
    </xf>
    <xf numFmtId="0" fontId="23" fillId="0" borderId="20" xfId="0" applyFont="1" applyBorder="1" applyProtection="1">
      <protection locked="0"/>
    </xf>
    <xf numFmtId="164" fontId="38" fillId="0" borderId="0" xfId="4" applyNumberFormat="1" applyFont="1" applyProtection="1"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0" fontId="31" fillId="0" borderId="37" xfId="0" applyFont="1" applyBorder="1" applyAlignment="1" applyProtection="1">
      <alignment horizontal="center" wrapText="1"/>
      <protection locked="0"/>
    </xf>
    <xf numFmtId="0" fontId="31" fillId="0" borderId="32" xfId="0" applyFont="1" applyBorder="1" applyAlignment="1" applyProtection="1">
      <alignment horizont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19" xfId="0" applyFont="1" applyBorder="1" applyAlignment="1" applyProtection="1">
      <alignment horizontal="center" wrapText="1"/>
      <protection locked="0"/>
    </xf>
    <xf numFmtId="0" fontId="31" fillId="0" borderId="35" xfId="0" applyFont="1" applyBorder="1" applyAlignment="1" applyProtection="1">
      <alignment horizontal="center" wrapText="1"/>
      <protection locked="0"/>
    </xf>
    <xf numFmtId="0" fontId="31" fillId="0" borderId="33" xfId="0" applyFont="1" applyBorder="1" applyAlignment="1" applyProtection="1">
      <alignment horizontal="center" wrapText="1"/>
      <protection locked="0"/>
    </xf>
    <xf numFmtId="0" fontId="34" fillId="0" borderId="32" xfId="0" applyFont="1" applyBorder="1" applyAlignment="1" applyProtection="1">
      <alignment horizontal="right" wrapText="1"/>
      <protection locked="0"/>
    </xf>
    <xf numFmtId="0" fontId="34" fillId="0" borderId="18" xfId="0" applyFont="1" applyBorder="1" applyAlignment="1" applyProtection="1">
      <alignment horizontal="right" wrapText="1"/>
      <protection locked="0"/>
    </xf>
    <xf numFmtId="0" fontId="41" fillId="0" borderId="18" xfId="0" applyFont="1" applyBorder="1" applyAlignment="1" applyProtection="1">
      <alignment horizontal="right" wrapText="1"/>
      <protection locked="0"/>
    </xf>
    <xf numFmtId="0" fontId="34" fillId="0" borderId="19" xfId="0" applyFont="1" applyBorder="1" applyAlignment="1" applyProtection="1">
      <alignment horizontal="right" wrapText="1"/>
      <protection locked="0"/>
    </xf>
    <xf numFmtId="0" fontId="34" fillId="0" borderId="35" xfId="0" applyFont="1" applyBorder="1" applyAlignment="1" applyProtection="1">
      <alignment horizontal="right" wrapText="1"/>
      <protection locked="0"/>
    </xf>
    <xf numFmtId="1" fontId="34" fillId="5" borderId="33" xfId="0" applyNumberFormat="1" applyFont="1" applyFill="1" applyBorder="1" applyAlignment="1">
      <alignment horizontal="right" wrapText="1"/>
    </xf>
    <xf numFmtId="0" fontId="36" fillId="0" borderId="0" xfId="0" applyFont="1" applyProtection="1">
      <protection locked="0"/>
    </xf>
    <xf numFmtId="0" fontId="23" fillId="0" borderId="0" xfId="0" applyFont="1" applyAlignment="1" applyProtection="1">
      <alignment wrapText="1"/>
      <protection locked="0"/>
    </xf>
    <xf numFmtId="0" fontId="33" fillId="0" borderId="16" xfId="0" applyFont="1" applyBorder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0" fillId="0" borderId="0" xfId="0" applyAlignment="1">
      <alignment horizontal="left"/>
    </xf>
    <xf numFmtId="0" fontId="23" fillId="0" borderId="0" xfId="0" applyFont="1" applyFill="1" applyAlignment="1">
      <alignment horizontal="left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23" fillId="0" borderId="0" xfId="1" applyFont="1" applyFill="1" applyAlignment="1">
      <alignment horizontal="center" vertical="top" wrapText="1"/>
    </xf>
    <xf numFmtId="0" fontId="47" fillId="0" borderId="0" xfId="0" applyFont="1" applyFill="1" applyAlignment="1" applyProtection="1">
      <alignment horizontal="center" vertical="center"/>
    </xf>
    <xf numFmtId="0" fontId="48" fillId="0" borderId="0" xfId="0" applyFont="1" applyFill="1" applyProtection="1"/>
    <xf numFmtId="0" fontId="51" fillId="0" borderId="0" xfId="0" applyFont="1" applyFill="1" applyAlignment="1" applyProtection="1">
      <alignment wrapText="1"/>
    </xf>
    <xf numFmtId="0" fontId="51" fillId="0" borderId="2" xfId="0" applyFont="1" applyFill="1" applyBorder="1" applyAlignment="1" applyProtection="1">
      <alignment horizontal="center"/>
    </xf>
    <xf numFmtId="0" fontId="55" fillId="0" borderId="0" xfId="0" applyFont="1" applyFill="1" applyAlignment="1" applyProtection="1">
      <alignment horizontal="justify" vertical="center"/>
    </xf>
    <xf numFmtId="0" fontId="56" fillId="0" borderId="0" xfId="0" applyFont="1" applyFill="1" applyAlignment="1" applyProtection="1">
      <alignment horizontal="center" vertical="top"/>
    </xf>
    <xf numFmtId="0" fontId="57" fillId="0" borderId="0" xfId="0" applyFont="1" applyFill="1" applyAlignment="1" applyProtection="1">
      <alignment horizontal="center" vertical="top"/>
    </xf>
    <xf numFmtId="0" fontId="57" fillId="0" borderId="2" xfId="0" applyFont="1" applyFill="1" applyBorder="1" applyAlignment="1" applyProtection="1">
      <alignment horizontal="center" vertical="top"/>
    </xf>
    <xf numFmtId="0" fontId="51" fillId="0" borderId="0" xfId="0" applyFont="1" applyFill="1" applyAlignment="1" applyProtection="1">
      <alignment horizontal="center"/>
    </xf>
    <xf numFmtId="0" fontId="56" fillId="0" borderId="6" xfId="0" applyFont="1" applyFill="1" applyBorder="1" applyAlignment="1" applyProtection="1">
      <alignment horizontal="center" vertical="top"/>
    </xf>
    <xf numFmtId="0" fontId="0" fillId="0" borderId="0" xfId="0"/>
    <xf numFmtId="0" fontId="0" fillId="0" borderId="0" xfId="0" applyAlignment="1"/>
    <xf numFmtId="0" fontId="0" fillId="0" borderId="16" xfId="0" applyBorder="1" applyAlignment="1"/>
    <xf numFmtId="0" fontId="0" fillId="0" borderId="0" xfId="0" applyBorder="1" applyAlignment="1"/>
    <xf numFmtId="0" fontId="59" fillId="0" borderId="0" xfId="0" applyFont="1" applyAlignment="1"/>
    <xf numFmtId="0" fontId="59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right"/>
    </xf>
    <xf numFmtId="0" fontId="0" fillId="0" borderId="0" xfId="0" applyBorder="1"/>
    <xf numFmtId="0" fontId="0" fillId="0" borderId="38" xfId="0" applyBorder="1"/>
    <xf numFmtId="0" fontId="0" fillId="0" borderId="17" xfId="0" applyBorder="1"/>
    <xf numFmtId="0" fontId="0" fillId="0" borderId="39" xfId="0" applyBorder="1"/>
    <xf numFmtId="0" fontId="59" fillId="0" borderId="38" xfId="0" applyFont="1" applyBorder="1"/>
    <xf numFmtId="0" fontId="59" fillId="0" borderId="24" xfId="0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59" fillId="0" borderId="45" xfId="0" applyFont="1" applyBorder="1" applyAlignment="1">
      <alignment horizontal="center"/>
    </xf>
    <xf numFmtId="0" fontId="59" fillId="0" borderId="0" xfId="0" applyFont="1" applyBorder="1" applyAlignment="1"/>
    <xf numFmtId="0" fontId="59" fillId="0" borderId="43" xfId="0" applyFont="1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/>
    <xf numFmtId="0" fontId="28" fillId="0" borderId="0" xfId="0" applyFont="1" applyBorder="1" applyAlignment="1"/>
    <xf numFmtId="0" fontId="23" fillId="0" borderId="0" xfId="0" applyFont="1" applyBorder="1" applyAlignment="1"/>
    <xf numFmtId="0" fontId="25" fillId="0" borderId="18" xfId="0" applyFont="1" applyBorder="1"/>
    <xf numFmtId="0" fontId="0" fillId="0" borderId="18" xfId="0" applyBorder="1"/>
    <xf numFmtId="0" fontId="27" fillId="0" borderId="18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59" fillId="0" borderId="0" xfId="0" applyFont="1"/>
    <xf numFmtId="0" fontId="0" fillId="0" borderId="0" xfId="0" applyFill="1"/>
    <xf numFmtId="0" fontId="59" fillId="0" borderId="0" xfId="0" applyFont="1" applyBorder="1"/>
    <xf numFmtId="0" fontId="0" fillId="0" borderId="18" xfId="0" applyFill="1" applyBorder="1"/>
    <xf numFmtId="0" fontId="0" fillId="0" borderId="18" xfId="0" applyNumberFormat="1" applyFill="1" applyBorder="1"/>
    <xf numFmtId="0" fontId="0" fillId="6" borderId="18" xfId="0" applyFill="1" applyBorder="1"/>
    <xf numFmtId="0" fontId="67" fillId="0" borderId="0" xfId="0" applyFont="1" applyFill="1"/>
    <xf numFmtId="0" fontId="67" fillId="0" borderId="0" xfId="0" applyFont="1" applyFill="1" applyAlignment="1">
      <alignment horizontal="center" vertical="center" wrapText="1"/>
    </xf>
    <xf numFmtId="14" fontId="65" fillId="0" borderId="0" xfId="0" applyNumberFormat="1" applyFont="1" applyFill="1" applyAlignment="1">
      <alignment vertical="center" wrapText="1"/>
    </xf>
    <xf numFmtId="0" fontId="67" fillId="0" borderId="0" xfId="0" applyFont="1" applyFill="1" applyAlignment="1">
      <alignment vertical="center" wrapText="1"/>
    </xf>
    <xf numFmtId="0" fontId="65" fillId="7" borderId="49" xfId="0" applyFont="1" applyFill="1" applyBorder="1" applyAlignment="1">
      <alignment horizontal="center" vertical="center" wrapText="1"/>
    </xf>
    <xf numFmtId="0" fontId="65" fillId="7" borderId="49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 wrapText="1"/>
    </xf>
    <xf numFmtId="0" fontId="67" fillId="0" borderId="49" xfId="0" applyFont="1" applyFill="1" applyBorder="1" applyAlignment="1">
      <alignment horizontal="left" vertical="center" wrapText="1"/>
    </xf>
    <xf numFmtId="0" fontId="67" fillId="0" borderId="49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right" vertical="center"/>
    </xf>
    <xf numFmtId="49" fontId="67" fillId="0" borderId="49" xfId="0" applyNumberFormat="1" applyFont="1" applyFill="1" applyBorder="1" applyAlignment="1">
      <alignment horizontal="center" vertical="center"/>
    </xf>
    <xf numFmtId="2" fontId="67" fillId="0" borderId="49" xfId="0" applyNumberFormat="1" applyFont="1" applyFill="1" applyBorder="1" applyAlignment="1">
      <alignment horizontal="right" vertical="center"/>
    </xf>
    <xf numFmtId="0" fontId="70" fillId="0" borderId="49" xfId="0" applyFont="1" applyFill="1" applyBorder="1" applyAlignment="1">
      <alignment horizontal="right" vertical="center"/>
    </xf>
    <xf numFmtId="49" fontId="65" fillId="0" borderId="49" xfId="0" applyNumberFormat="1" applyFont="1" applyFill="1" applyBorder="1" applyAlignment="1">
      <alignment horizontal="center" vertical="center"/>
    </xf>
    <xf numFmtId="2" fontId="65" fillId="0" borderId="49" xfId="0" applyNumberFormat="1" applyFont="1" applyFill="1" applyBorder="1" applyAlignment="1">
      <alignment horizontal="right" vertical="center"/>
    </xf>
    <xf numFmtId="0" fontId="6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67" fillId="0" borderId="0" xfId="0" applyNumberFormat="1" applyFont="1" applyFill="1" applyAlignment="1">
      <alignment horizontal="center" vertical="center"/>
    </xf>
    <xf numFmtId="2" fontId="67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/>
    </xf>
    <xf numFmtId="0" fontId="63" fillId="0" borderId="18" xfId="0" applyFont="1" applyBorder="1" applyAlignment="1">
      <alignment horizontal="center" wrapText="1"/>
    </xf>
    <xf numFmtId="0" fontId="63" fillId="0" borderId="18" xfId="0" applyFont="1" applyBorder="1"/>
    <xf numFmtId="0" fontId="63" fillId="0" borderId="0" xfId="0" applyFont="1"/>
    <xf numFmtId="0" fontId="63" fillId="0" borderId="18" xfId="0" applyFont="1" applyBorder="1" applyAlignment="1">
      <alignment horizontal="center"/>
    </xf>
    <xf numFmtId="0" fontId="63" fillId="0" borderId="18" xfId="0" applyFont="1" applyFill="1" applyBorder="1"/>
    <xf numFmtId="0" fontId="64" fillId="0" borderId="18" xfId="0" applyFont="1" applyBorder="1"/>
    <xf numFmtId="0" fontId="32" fillId="0" borderId="18" xfId="0" applyNumberFormat="1" applyFont="1" applyFill="1" applyBorder="1"/>
    <xf numFmtId="0" fontId="52" fillId="0" borderId="18" xfId="6" applyFont="1" applyFill="1" applyBorder="1" applyAlignment="1" applyProtection="1">
      <alignment vertical="top" wrapText="1"/>
    </xf>
    <xf numFmtId="0" fontId="52" fillId="0" borderId="18" xfId="6" applyFont="1" applyFill="1" applyBorder="1" applyAlignment="1" applyProtection="1">
      <alignment horizontal="left" vertical="top" wrapText="1"/>
    </xf>
    <xf numFmtId="0" fontId="64" fillId="0" borderId="18" xfId="0" applyFont="1" applyFill="1" applyBorder="1"/>
    <xf numFmtId="0" fontId="63" fillId="0" borderId="18" xfId="0" applyFont="1" applyBorder="1" applyAlignment="1">
      <alignment horizontal="right"/>
    </xf>
    <xf numFmtId="0" fontId="63" fillId="0" borderId="18" xfId="0" applyFont="1" applyBorder="1" applyAlignment="1">
      <alignment horizontal="left"/>
    </xf>
    <xf numFmtId="2" fontId="0" fillId="0" borderId="18" xfId="0" applyNumberFormat="1" applyFill="1" applyBorder="1"/>
    <xf numFmtId="2" fontId="32" fillId="0" borderId="18" xfId="0" applyNumberFormat="1" applyFont="1" applyFill="1" applyBorder="1"/>
    <xf numFmtId="2" fontId="0" fillId="6" borderId="18" xfId="0" applyNumberFormat="1" applyFill="1" applyBorder="1"/>
    <xf numFmtId="0" fontId="3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0" borderId="32" xfId="0" applyFont="1" applyBorder="1" applyAlignment="1" applyProtection="1">
      <alignment horizontal="center" vertical="center" wrapText="1"/>
      <protection locked="0"/>
    </xf>
    <xf numFmtId="0" fontId="31" fillId="0" borderId="57" xfId="0" applyFont="1" applyBorder="1" applyAlignment="1" applyProtection="1">
      <alignment horizontal="center" wrapText="1"/>
      <protection locked="0"/>
    </xf>
    <xf numFmtId="0" fontId="33" fillId="0" borderId="57" xfId="0" applyFont="1" applyBorder="1" applyAlignment="1">
      <alignment wrapText="1"/>
    </xf>
    <xf numFmtId="0" fontId="72" fillId="0" borderId="57" xfId="0" applyFont="1" applyBorder="1" applyAlignment="1">
      <alignment wrapText="1"/>
    </xf>
    <xf numFmtId="0" fontId="41" fillId="0" borderId="57" xfId="0" applyFont="1" applyBorder="1" applyAlignment="1">
      <alignment horizontal="left" wrapText="1"/>
    </xf>
    <xf numFmtId="0" fontId="73" fillId="0" borderId="57" xfId="0" applyFont="1" applyBorder="1" applyAlignment="1">
      <alignment horizontal="left" wrapText="1"/>
    </xf>
    <xf numFmtId="0" fontId="74" fillId="5" borderId="56" xfId="0" applyFont="1" applyFill="1" applyBorder="1" applyAlignment="1" applyProtection="1">
      <alignment horizontal="left" wrapText="1"/>
      <protection locked="0"/>
    </xf>
    <xf numFmtId="0" fontId="45" fillId="5" borderId="32" xfId="0" applyFont="1" applyFill="1" applyBorder="1" applyAlignment="1">
      <alignment horizontal="right" wrapText="1"/>
    </xf>
    <xf numFmtId="0" fontId="45" fillId="5" borderId="18" xfId="0" applyFont="1" applyFill="1" applyBorder="1" applyAlignment="1">
      <alignment horizontal="right" wrapText="1"/>
    </xf>
    <xf numFmtId="0" fontId="45" fillId="5" borderId="33" xfId="0" applyFont="1" applyFill="1" applyBorder="1" applyAlignment="1">
      <alignment horizontal="right" wrapText="1"/>
    </xf>
    <xf numFmtId="0" fontId="72" fillId="5" borderId="58" xfId="0" applyFont="1" applyFill="1" applyBorder="1" applyAlignment="1">
      <alignment vertical="center" wrapText="1"/>
    </xf>
    <xf numFmtId="0" fontId="33" fillId="5" borderId="40" xfId="0" applyFont="1" applyFill="1" applyBorder="1" applyProtection="1">
      <protection locked="0"/>
    </xf>
    <xf numFmtId="0" fontId="33" fillId="5" borderId="41" xfId="0" applyFont="1" applyFill="1" applyBorder="1" applyProtection="1">
      <protection locked="0"/>
    </xf>
    <xf numFmtId="0" fontId="33" fillId="5" borderId="42" xfId="0" applyFont="1" applyFill="1" applyBorder="1" applyProtection="1">
      <protection locked="0"/>
    </xf>
    <xf numFmtId="49" fontId="23" fillId="0" borderId="18" xfId="0" applyNumberFormat="1" applyFont="1" applyBorder="1" applyAlignment="1" applyProtection="1">
      <alignment horizontal="center"/>
      <protection locked="0"/>
    </xf>
    <xf numFmtId="49" fontId="41" fillId="0" borderId="18" xfId="0" applyNumberFormat="1" applyFont="1" applyBorder="1" applyAlignment="1" applyProtection="1">
      <alignment horizontal="center"/>
      <protection locked="0"/>
    </xf>
    <xf numFmtId="1" fontId="45" fillId="5" borderId="33" xfId="0" applyNumberFormat="1" applyFont="1" applyFill="1" applyBorder="1" applyAlignment="1">
      <alignment horizontal="right" wrapText="1"/>
    </xf>
    <xf numFmtId="0" fontId="76" fillId="0" borderId="0" xfId="0" applyFont="1" applyFill="1"/>
    <xf numFmtId="0" fontId="77" fillId="0" borderId="0" xfId="0" applyFont="1"/>
    <xf numFmtId="0" fontId="77" fillId="0" borderId="16" xfId="0" applyFont="1" applyBorder="1"/>
    <xf numFmtId="0" fontId="0" fillId="0" borderId="18" xfId="0" applyBorder="1" applyAlignment="1">
      <alignment horizontal="center"/>
    </xf>
    <xf numFmtId="0" fontId="25" fillId="0" borderId="18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top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center" vertical="top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75" fillId="0" borderId="0" xfId="0" applyFont="1" applyFill="1" applyAlignment="1" applyProtection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0" fontId="67" fillId="0" borderId="49" xfId="0" applyFont="1" applyFill="1" applyBorder="1" applyAlignment="1">
      <alignment horizontal="left" vertical="center" wrapText="1"/>
    </xf>
    <xf numFmtId="0" fontId="67" fillId="0" borderId="49" xfId="0" applyFont="1" applyFill="1" applyBorder="1" applyAlignment="1">
      <alignment horizontal="left" vertical="center" wrapText="1"/>
    </xf>
    <xf numFmtId="2" fontId="0" fillId="0" borderId="24" xfId="0" applyNumberFormat="1" applyBorder="1" applyAlignment="1">
      <alignment horizontal="center"/>
    </xf>
    <xf numFmtId="0" fontId="0" fillId="0" borderId="0" xfId="0" applyFill="1" applyProtection="1"/>
    <xf numFmtId="2" fontId="0" fillId="0" borderId="24" xfId="0" applyNumberFormat="1" applyBorder="1" applyAlignment="1">
      <alignment horizontal="center"/>
    </xf>
    <xf numFmtId="0" fontId="19" fillId="0" borderId="0" xfId="0" applyFont="1" applyFill="1" applyAlignment="1" applyProtection="1">
      <alignment horizontal="center" vertical="center" wrapText="1"/>
    </xf>
    <xf numFmtId="0" fontId="62" fillId="0" borderId="0" xfId="0" applyFont="1" applyFill="1" applyProtection="1"/>
    <xf numFmtId="0" fontId="75" fillId="0" borderId="0" xfId="0" applyFont="1" applyFill="1" applyAlignment="1" applyProtection="1">
      <alignment horizontal="left"/>
    </xf>
    <xf numFmtId="0" fontId="79" fillId="0" borderId="0" xfId="0" applyFont="1" applyFill="1" applyAlignment="1" applyProtection="1">
      <alignment horizontal="left"/>
    </xf>
    <xf numFmtId="0" fontId="79" fillId="0" borderId="0" xfId="0" applyFont="1" applyFill="1" applyProtection="1"/>
    <xf numFmtId="0" fontId="16" fillId="0" borderId="0" xfId="0" applyFont="1" applyFill="1" applyProtection="1"/>
    <xf numFmtId="0" fontId="75" fillId="0" borderId="0" xfId="0" applyFont="1" applyFill="1" applyAlignment="1" applyProtection="1">
      <alignment horizontal="center"/>
    </xf>
    <xf numFmtId="0" fontId="62" fillId="0" borderId="0" xfId="0" applyFont="1" applyFill="1" applyAlignment="1" applyProtection="1">
      <alignment horizontal="center" vertical="center"/>
    </xf>
    <xf numFmtId="0" fontId="62" fillId="0" borderId="0" xfId="0" applyFont="1" applyFill="1" applyAlignment="1" applyProtection="1">
      <alignment vertical="center"/>
    </xf>
    <xf numFmtId="0" fontId="62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wrapText="1"/>
    </xf>
    <xf numFmtId="0" fontId="62" fillId="0" borderId="0" xfId="0" applyFont="1" applyFill="1" applyAlignment="1" applyProtection="1">
      <alignment horizontal="center" wrapText="1"/>
    </xf>
    <xf numFmtId="0" fontId="19" fillId="0" borderId="0" xfId="0" applyFont="1" applyFill="1" applyAlignment="1" applyProtection="1">
      <alignment horizontal="center"/>
    </xf>
    <xf numFmtId="0" fontId="62" fillId="0" borderId="0" xfId="0" applyFont="1" applyFill="1" applyAlignment="1" applyProtection="1">
      <alignment horizontal="left"/>
    </xf>
    <xf numFmtId="0" fontId="80" fillId="0" borderId="0" xfId="0" applyFont="1" applyFill="1" applyAlignment="1" applyProtection="1">
      <alignment horizontal="right" vertical="center"/>
    </xf>
    <xf numFmtId="164" fontId="80" fillId="0" borderId="0" xfId="0" applyNumberFormat="1" applyFont="1" applyFill="1" applyAlignment="1" applyProtection="1">
      <alignment vertical="center"/>
    </xf>
    <xf numFmtId="164" fontId="62" fillId="0" borderId="0" xfId="0" applyNumberFormat="1" applyFont="1" applyFill="1" applyAlignment="1" applyProtection="1">
      <alignment horizontal="center"/>
    </xf>
    <xf numFmtId="164" fontId="62" fillId="0" borderId="0" xfId="0" applyNumberFormat="1" applyFont="1" applyFill="1" applyAlignment="1" applyProtection="1">
      <alignment horizontal="right" vertical="center"/>
    </xf>
    <xf numFmtId="0" fontId="80" fillId="0" borderId="1" xfId="0" applyFont="1" applyFill="1" applyBorder="1" applyProtection="1"/>
    <xf numFmtId="0" fontId="62" fillId="0" borderId="0" xfId="0" applyFont="1" applyFill="1" applyAlignment="1" applyProtection="1">
      <alignment horizontal="right"/>
    </xf>
    <xf numFmtId="0" fontId="80" fillId="0" borderId="0" xfId="0" applyFont="1" applyFill="1" applyProtection="1"/>
    <xf numFmtId="0" fontId="80" fillId="0" borderId="0" xfId="0" applyFont="1" applyFill="1" applyAlignment="1" applyProtection="1">
      <alignment horizontal="right"/>
    </xf>
    <xf numFmtId="0" fontId="62" fillId="0" borderId="2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62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top"/>
    </xf>
    <xf numFmtId="0" fontId="62" fillId="0" borderId="1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center"/>
    </xf>
    <xf numFmtId="2" fontId="19" fillId="0" borderId="1" xfId="0" applyNumberFormat="1" applyFont="1" applyFill="1" applyBorder="1" applyAlignment="1" applyProtection="1">
      <alignment horizontal="right" vertical="center"/>
    </xf>
    <xf numFmtId="0" fontId="19" fillId="0" borderId="1" xfId="0" applyFont="1" applyFill="1" applyBorder="1" applyAlignment="1" applyProtection="1">
      <alignment vertical="center" wrapText="1"/>
    </xf>
    <xf numFmtId="0" fontId="19" fillId="0" borderId="0" xfId="0" applyFont="1" applyFill="1" applyProtection="1"/>
    <xf numFmtId="0" fontId="62" fillId="0" borderId="1" xfId="0" applyFont="1" applyFill="1" applyBorder="1" applyAlignment="1" applyProtection="1">
      <alignment vertical="center" wrapText="1"/>
    </xf>
    <xf numFmtId="2" fontId="62" fillId="0" borderId="1" xfId="0" applyNumberFormat="1" applyFont="1" applyFill="1" applyBorder="1" applyAlignment="1" applyProtection="1">
      <alignment horizontal="right" vertical="center"/>
    </xf>
    <xf numFmtId="2" fontId="19" fillId="8" borderId="1" xfId="0" applyNumberFormat="1" applyFont="1" applyFill="1" applyBorder="1" applyAlignment="1" applyProtection="1">
      <alignment horizontal="right" vertical="center"/>
    </xf>
    <xf numFmtId="0" fontId="62" fillId="0" borderId="1" xfId="0" applyFont="1" applyFill="1" applyBorder="1" applyAlignment="1" applyProtection="1">
      <alignment vertical="top" wrapText="1"/>
    </xf>
    <xf numFmtId="0" fontId="62" fillId="8" borderId="1" xfId="0" applyFont="1" applyFill="1" applyBorder="1" applyAlignment="1" applyProtection="1">
      <alignment vertical="center" wrapText="1"/>
    </xf>
    <xf numFmtId="1" fontId="19" fillId="0" borderId="1" xfId="0" applyNumberFormat="1" applyFont="1" applyFill="1" applyBorder="1" applyAlignment="1" applyProtection="1">
      <alignment horizontal="center" vertical="top"/>
    </xf>
    <xf numFmtId="1" fontId="62" fillId="0" borderId="1" xfId="0" applyNumberFormat="1" applyFont="1" applyFill="1" applyBorder="1" applyAlignment="1" applyProtection="1">
      <alignment horizontal="center" vertical="top" wrapText="1"/>
    </xf>
    <xf numFmtId="1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vertical="top" wrapText="1"/>
    </xf>
    <xf numFmtId="0" fontId="62" fillId="0" borderId="0" xfId="0" applyFont="1" applyFill="1" applyAlignment="1" applyProtection="1">
      <alignment horizontal="center" vertical="top"/>
    </xf>
    <xf numFmtId="0" fontId="19" fillId="0" borderId="0" xfId="0" applyFont="1" applyFill="1" applyAlignment="1" applyProtection="1">
      <alignment horizontal="center" vertical="top" wrapText="1"/>
    </xf>
    <xf numFmtId="164" fontId="62" fillId="0" borderId="6" xfId="0" applyNumberFormat="1" applyFont="1" applyFill="1" applyBorder="1" applyAlignment="1" applyProtection="1">
      <alignment horizontal="right" vertical="center"/>
    </xf>
    <xf numFmtId="0" fontId="62" fillId="0" borderId="0" xfId="0" applyFont="1" applyFill="1" applyAlignment="1" applyProtection="1">
      <alignment vertical="top"/>
    </xf>
    <xf numFmtId="0" fontId="62" fillId="0" borderId="0" xfId="0" applyFont="1" applyFill="1" applyAlignment="1" applyProtection="1">
      <alignment horizontal="center" vertical="center" wrapText="1"/>
    </xf>
    <xf numFmtId="0" fontId="62" fillId="0" borderId="47" xfId="0" applyFont="1" applyFill="1" applyBorder="1" applyAlignment="1" applyProtection="1">
      <alignment horizontal="left" vertical="center"/>
    </xf>
    <xf numFmtId="0" fontId="62" fillId="0" borderId="47" xfId="0" applyFont="1" applyFill="1" applyBorder="1" applyAlignment="1" applyProtection="1">
      <alignment horizontal="left"/>
    </xf>
    <xf numFmtId="0" fontId="80" fillId="0" borderId="0" xfId="0" applyFont="1" applyFill="1" applyAlignment="1" applyProtection="1">
      <alignment horizontal="center" vertical="center" wrapText="1"/>
    </xf>
    <xf numFmtId="0" fontId="79" fillId="0" borderId="0" xfId="0" applyFont="1" applyFill="1" applyAlignment="1" applyProtection="1">
      <alignment horizontal="left" vertical="center"/>
    </xf>
    <xf numFmtId="0" fontId="79" fillId="0" borderId="0" xfId="0" applyFont="1" applyFill="1" applyAlignment="1" applyProtection="1">
      <alignment horizontal="right" vertical="center"/>
    </xf>
    <xf numFmtId="0" fontId="2" fillId="0" borderId="46" xfId="0" applyFont="1" applyFill="1" applyBorder="1" applyAlignment="1" applyProtection="1">
      <alignment horizontal="center" vertical="top"/>
    </xf>
    <xf numFmtId="0" fontId="2" fillId="0" borderId="46" xfId="0" applyFont="1" applyFill="1" applyBorder="1" applyAlignment="1" applyProtection="1">
      <alignment horizontal="right" vertical="center"/>
    </xf>
    <xf numFmtId="0" fontId="81" fillId="0" borderId="0" xfId="0" applyFont="1" applyFill="1" applyAlignment="1" applyProtection="1">
      <alignment vertical="center"/>
    </xf>
    <xf numFmtId="0" fontId="81" fillId="0" borderId="0" xfId="0" applyFont="1" applyFill="1" applyAlignment="1" applyProtection="1">
      <alignment vertical="top"/>
    </xf>
    <xf numFmtId="0" fontId="81" fillId="0" borderId="0" xfId="0" applyFont="1" applyFill="1" applyProtection="1"/>
    <xf numFmtId="0" fontId="2" fillId="0" borderId="46" xfId="0" applyFont="1" applyFill="1" applyBorder="1" applyAlignment="1" applyProtection="1">
      <alignment horizontal="right" vertical="top"/>
    </xf>
    <xf numFmtId="0" fontId="75" fillId="0" borderId="0" xfId="0" applyFont="1" applyFill="1" applyProtection="1"/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2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2" xfId="0" applyFill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48" fillId="0" borderId="0" xfId="0" applyFont="1" applyFill="1" applyProtection="1"/>
    <xf numFmtId="0" fontId="49" fillId="0" borderId="0" xfId="0" applyFont="1" applyFill="1" applyAlignment="1" applyProtection="1">
      <alignment horizontal="center"/>
    </xf>
    <xf numFmtId="0" fontId="50" fillId="0" borderId="2" xfId="0" applyFont="1" applyFill="1" applyBorder="1" applyProtection="1"/>
    <xf numFmtId="0" fontId="56" fillId="0" borderId="0" xfId="0" applyFont="1" applyFill="1" applyAlignment="1" applyProtection="1">
      <alignment horizontal="center" vertical="top"/>
    </xf>
    <xf numFmtId="0" fontId="52" fillId="0" borderId="6" xfId="0" applyFont="1" applyFill="1" applyBorder="1" applyAlignment="1" applyProtection="1">
      <alignment horizontal="left" vertical="center" wrapText="1"/>
    </xf>
    <xf numFmtId="0" fontId="52" fillId="0" borderId="12" xfId="0" applyFont="1" applyFill="1" applyBorder="1" applyAlignment="1" applyProtection="1">
      <alignment horizontal="left" vertical="center" wrapText="1"/>
    </xf>
    <xf numFmtId="0" fontId="52" fillId="0" borderId="2" xfId="0" applyFont="1" applyFill="1" applyBorder="1" applyAlignment="1" applyProtection="1">
      <alignment horizontal="left" vertical="center" wrapText="1"/>
    </xf>
    <xf numFmtId="0" fontId="52" fillId="0" borderId="10" xfId="0" applyFont="1" applyFill="1" applyBorder="1" applyAlignment="1" applyProtection="1">
      <alignment horizontal="center"/>
    </xf>
    <xf numFmtId="0" fontId="54" fillId="0" borderId="7" xfId="0" applyFont="1" applyFill="1" applyBorder="1" applyAlignment="1" applyProtection="1">
      <alignment horizontal="center" vertical="center" wrapText="1"/>
    </xf>
    <xf numFmtId="0" fontId="53" fillId="0" borderId="5" xfId="0" applyFont="1" applyFill="1" applyBorder="1" applyAlignment="1" applyProtection="1">
      <alignment horizontal="center" wrapText="1"/>
    </xf>
    <xf numFmtId="0" fontId="53" fillId="0" borderId="8" xfId="0" applyFont="1" applyFill="1" applyBorder="1" applyAlignment="1" applyProtection="1">
      <alignment horizontal="center" wrapText="1"/>
    </xf>
    <xf numFmtId="0" fontId="52" fillId="0" borderId="10" xfId="0" applyFont="1" applyFill="1" applyBorder="1" applyAlignment="1" applyProtection="1">
      <alignment horizontal="center" wrapText="1"/>
    </xf>
    <xf numFmtId="0" fontId="52" fillId="0" borderId="7" xfId="0" applyFont="1" applyFill="1" applyBorder="1" applyAlignment="1" applyProtection="1">
      <alignment wrapText="1"/>
    </xf>
    <xf numFmtId="0" fontId="23" fillId="0" borderId="0" xfId="1" applyFont="1" applyFill="1" applyAlignment="1">
      <alignment horizontal="center" vertical="top" wrapText="1"/>
    </xf>
    <xf numFmtId="0" fontId="23" fillId="0" borderId="0" xfId="1" applyFont="1" applyFill="1" applyBorder="1" applyAlignment="1">
      <alignment horizontal="center" vertical="top"/>
    </xf>
    <xf numFmtId="0" fontId="27" fillId="0" borderId="16" xfId="1" applyFont="1" applyFill="1" applyBorder="1" applyAlignment="1">
      <alignment horizontal="center"/>
    </xf>
    <xf numFmtId="0" fontId="23" fillId="0" borderId="16" xfId="1" applyFont="1" applyFill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wrapText="1"/>
    </xf>
    <xf numFmtId="0" fontId="23" fillId="0" borderId="17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 wrapText="1"/>
      <protection locked="0"/>
    </xf>
    <xf numFmtId="0" fontId="36" fillId="0" borderId="17" xfId="0" applyFont="1" applyBorder="1" applyAlignment="1" applyProtection="1">
      <alignment horizontal="center"/>
      <protection locked="0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0" fontId="31" fillId="0" borderId="55" xfId="0" applyFont="1" applyBorder="1" applyAlignment="1" applyProtection="1">
      <alignment horizontal="center" vertical="center" wrapText="1"/>
      <protection locked="0"/>
    </xf>
    <xf numFmtId="0" fontId="31" fillId="0" borderId="56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31" fillId="0" borderId="32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42" fillId="0" borderId="18" xfId="0" applyFont="1" applyBorder="1" applyAlignment="1" applyProtection="1">
      <alignment horizontal="left" vertical="center" wrapText="1"/>
      <protection locked="0"/>
    </xf>
    <xf numFmtId="0" fontId="36" fillId="0" borderId="0" xfId="0" applyFont="1" applyFill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center" wrapText="1"/>
      <protection locked="0"/>
    </xf>
    <xf numFmtId="0" fontId="25" fillId="0" borderId="0" xfId="3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/>
      <protection locked="0"/>
    </xf>
    <xf numFmtId="0" fontId="40" fillId="0" borderId="0" xfId="2" applyFont="1" applyAlignment="1" applyProtection="1">
      <alignment horizontal="center" vertical="center" wrapText="1"/>
      <protection locked="0"/>
    </xf>
    <xf numFmtId="1" fontId="41" fillId="0" borderId="19" xfId="0" applyNumberFormat="1" applyFont="1" applyBorder="1" applyAlignment="1" applyProtection="1">
      <alignment horizontal="center"/>
      <protection locked="0"/>
    </xf>
    <xf numFmtId="1" fontId="41" fillId="0" borderId="21" xfId="0" applyNumberFormat="1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left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31" fillId="0" borderId="34" xfId="0" applyFont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 applyProtection="1">
      <alignment horizontal="center" vertical="center" wrapText="1"/>
      <protection locked="0"/>
    </xf>
    <xf numFmtId="0" fontId="31" fillId="0" borderId="33" xfId="0" applyFont="1" applyBorder="1" applyAlignment="1" applyProtection="1">
      <alignment horizontal="center" vertical="center" wrapText="1"/>
      <protection locked="0"/>
    </xf>
    <xf numFmtId="0" fontId="58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38" xfId="0" applyBorder="1" applyAlignment="1">
      <alignment wrapText="1"/>
    </xf>
    <xf numFmtId="0" fontId="0" fillId="0" borderId="17" xfId="0" applyBorder="1" applyAlignment="1"/>
    <xf numFmtId="0" fontId="0" fillId="0" borderId="39" xfId="0" applyBorder="1" applyAlignment="1"/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3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0" fillId="0" borderId="44" xfId="0" applyBorder="1"/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0" fillId="0" borderId="23" xfId="0" applyBorder="1"/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2" fillId="0" borderId="16" xfId="0" applyNumberFormat="1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0" fillId="0" borderId="39" xfId="0" applyBorder="1"/>
    <xf numFmtId="0" fontId="59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78" fillId="0" borderId="0" xfId="0" applyFont="1" applyBorder="1" applyAlignment="1">
      <alignment horizontal="left"/>
    </xf>
    <xf numFmtId="0" fontId="62" fillId="0" borderId="0" xfId="0" applyFont="1" applyFill="1" applyAlignment="1" applyProtection="1">
      <alignment horizontal="center" vertical="center"/>
    </xf>
    <xf numFmtId="0" fontId="62" fillId="0" borderId="0" xfId="0" applyFont="1" applyFill="1" applyProtection="1"/>
    <xf numFmtId="0" fontId="62" fillId="0" borderId="0" xfId="0" applyFont="1" applyFill="1" applyAlignment="1" applyProtection="1">
      <alignment vertical="center"/>
    </xf>
    <xf numFmtId="0" fontId="62" fillId="0" borderId="0" xfId="0" applyFont="1" applyFill="1" applyAlignment="1" applyProtection="1">
      <alignment horizontal="center" vertical="center" wrapText="1"/>
    </xf>
    <xf numFmtId="0" fontId="62" fillId="0" borderId="0" xfId="0" applyFont="1" applyFill="1" applyAlignment="1" applyProtection="1">
      <alignment wrapText="1"/>
    </xf>
    <xf numFmtId="0" fontId="19" fillId="0" borderId="2" xfId="0" applyFont="1" applyFill="1" applyBorder="1" applyAlignment="1" applyProtection="1">
      <alignment horizontal="center" vertical="center"/>
    </xf>
    <xf numFmtId="0" fontId="62" fillId="0" borderId="6" xfId="0" applyFont="1" applyFill="1" applyBorder="1" applyAlignment="1" applyProtection="1">
      <alignment horizontal="center"/>
    </xf>
    <xf numFmtId="0" fontId="62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wrapText="1"/>
    </xf>
    <xf numFmtId="0" fontId="62" fillId="0" borderId="0" xfId="0" applyFont="1" applyFill="1" applyAlignment="1" applyProtection="1">
      <alignment horizontal="center" wrapText="1"/>
    </xf>
    <xf numFmtId="0" fontId="19" fillId="0" borderId="0" xfId="0" applyFont="1" applyFill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62" fillId="0" borderId="1" xfId="0" applyFont="1" applyFill="1" applyBorder="1" applyAlignment="1" applyProtection="1">
      <alignment horizontal="center" vertical="center" wrapText="1"/>
    </xf>
    <xf numFmtId="2" fontId="19" fillId="0" borderId="1" xfId="0" applyNumberFormat="1" applyFont="1" applyFill="1" applyBorder="1" applyAlignment="1" applyProtection="1">
      <alignment horizontal="center"/>
    </xf>
    <xf numFmtId="0" fontId="62" fillId="0" borderId="1" xfId="0" applyFont="1" applyFill="1" applyBorder="1" applyProtection="1"/>
    <xf numFmtId="0" fontId="19" fillId="0" borderId="1" xfId="0" applyFont="1" applyFill="1" applyBorder="1" applyAlignment="1" applyProtection="1">
      <alignment horizontal="center"/>
    </xf>
    <xf numFmtId="0" fontId="62" fillId="0" borderId="1" xfId="0" applyFont="1" applyFill="1" applyBorder="1" applyAlignment="1" applyProtection="1">
      <alignment horizontal="center"/>
    </xf>
    <xf numFmtId="0" fontId="62" fillId="0" borderId="1" xfId="0" applyFont="1" applyFill="1" applyBorder="1" applyAlignment="1" applyProtection="1">
      <alignment horizontal="center" wrapText="1"/>
    </xf>
    <xf numFmtId="0" fontId="62" fillId="0" borderId="1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63" fillId="0" borderId="0" xfId="0" applyFont="1" applyAlignment="1">
      <alignment horizontal="right"/>
    </xf>
    <xf numFmtId="0" fontId="63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3" fillId="0" borderId="16" xfId="0" applyFont="1" applyBorder="1" applyAlignment="1">
      <alignment horizontal="right"/>
    </xf>
    <xf numFmtId="0" fontId="63" fillId="0" borderId="24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 wrapText="1"/>
    </xf>
    <xf numFmtId="0" fontId="63" fillId="0" borderId="18" xfId="0" applyFont="1" applyBorder="1"/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right"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horizontal="left" vertical="center" wrapText="1"/>
    </xf>
    <xf numFmtId="0" fontId="67" fillId="0" borderId="53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left" vertical="center" wrapText="1"/>
    </xf>
    <xf numFmtId="0" fontId="65" fillId="0" borderId="49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65" fillId="7" borderId="50" xfId="0" applyFont="1" applyFill="1" applyBorder="1" applyAlignment="1">
      <alignment horizontal="center" vertical="center"/>
    </xf>
    <xf numFmtId="0" fontId="65" fillId="7" borderId="51" xfId="0" applyFont="1" applyFill="1" applyBorder="1" applyAlignment="1">
      <alignment horizontal="center" vertical="center"/>
    </xf>
    <xf numFmtId="0" fontId="65" fillId="7" borderId="52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wrapText="1"/>
    </xf>
    <xf numFmtId="0" fontId="66" fillId="0" borderId="48" xfId="0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/>
    </xf>
  </cellXfs>
  <cellStyles count="7">
    <cellStyle name="Įprastas" xfId="0" builtinId="0"/>
    <cellStyle name="Įprastas 4" xfId="6"/>
    <cellStyle name="Normal_CF_ataskaitos_prie_mokejimo_tvarkos_040115" xfId="1"/>
    <cellStyle name="Normal_kontingento formos sav" xfId="3"/>
    <cellStyle name="Normal_Sheet1" xfId="4"/>
    <cellStyle name="Normal_TRECFORMantras2001333" xfId="2"/>
    <cellStyle name="Paprastas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J5" sqref="J5"/>
    </sheetView>
  </sheetViews>
  <sheetFormatPr defaultRowHeight="15"/>
  <cols>
    <col min="1" max="4" width="2" style="380" customWidth="1"/>
    <col min="5" max="5" width="2.140625" style="380" customWidth="1"/>
    <col min="6" max="6" width="3.5703125" style="384" customWidth="1"/>
    <col min="7" max="7" width="34.28515625" style="380" customWidth="1"/>
    <col min="8" max="8" width="4.7109375" style="380" customWidth="1"/>
    <col min="9" max="9" width="9" style="380" customWidth="1"/>
    <col min="10" max="10" width="11.7109375" style="380" customWidth="1"/>
    <col min="11" max="11" width="12.42578125" style="380" customWidth="1"/>
    <col min="12" max="12" width="10.140625" style="380" customWidth="1"/>
    <col min="13" max="13" width="0.140625" style="380" hidden="1" customWidth="1"/>
    <col min="14" max="14" width="6.140625" style="380" hidden="1" customWidth="1"/>
    <col min="15" max="15" width="8.85546875" style="380" hidden="1" customWidth="1"/>
    <col min="16" max="16" width="9.140625" style="380" hidden="1" customWidth="1"/>
    <col min="17" max="17" width="11.28515625" style="380" customWidth="1"/>
    <col min="18" max="18" width="34.42578125" style="380" customWidth="1"/>
    <col min="19" max="19" width="9.140625" style="380"/>
    <col min="20" max="256" width="9.140625" style="381"/>
    <col min="257" max="260" width="2" style="381" customWidth="1"/>
    <col min="261" max="261" width="2.140625" style="381" customWidth="1"/>
    <col min="262" max="262" width="3.5703125" style="381" customWidth="1"/>
    <col min="263" max="263" width="34.28515625" style="381" customWidth="1"/>
    <col min="264" max="264" width="4.7109375" style="381" customWidth="1"/>
    <col min="265" max="265" width="9" style="381" customWidth="1"/>
    <col min="266" max="266" width="11.7109375" style="381" customWidth="1"/>
    <col min="267" max="267" width="12.42578125" style="381" customWidth="1"/>
    <col min="268" max="268" width="10.140625" style="381" customWidth="1"/>
    <col min="269" max="272" width="0" style="381" hidden="1" customWidth="1"/>
    <col min="273" max="273" width="11.28515625" style="381" customWidth="1"/>
    <col min="274" max="274" width="34.42578125" style="381" customWidth="1"/>
    <col min="275" max="512" width="9.140625" style="381"/>
    <col min="513" max="516" width="2" style="381" customWidth="1"/>
    <col min="517" max="517" width="2.140625" style="381" customWidth="1"/>
    <col min="518" max="518" width="3.5703125" style="381" customWidth="1"/>
    <col min="519" max="519" width="34.28515625" style="381" customWidth="1"/>
    <col min="520" max="520" width="4.7109375" style="381" customWidth="1"/>
    <col min="521" max="521" width="9" style="381" customWidth="1"/>
    <col min="522" max="522" width="11.7109375" style="381" customWidth="1"/>
    <col min="523" max="523" width="12.42578125" style="381" customWidth="1"/>
    <col min="524" max="524" width="10.140625" style="381" customWidth="1"/>
    <col min="525" max="528" width="0" style="381" hidden="1" customWidth="1"/>
    <col min="529" max="529" width="11.28515625" style="381" customWidth="1"/>
    <col min="530" max="530" width="34.42578125" style="381" customWidth="1"/>
    <col min="531" max="768" width="9.140625" style="381"/>
    <col min="769" max="772" width="2" style="381" customWidth="1"/>
    <col min="773" max="773" width="2.140625" style="381" customWidth="1"/>
    <col min="774" max="774" width="3.5703125" style="381" customWidth="1"/>
    <col min="775" max="775" width="34.28515625" style="381" customWidth="1"/>
    <col min="776" max="776" width="4.7109375" style="381" customWidth="1"/>
    <col min="777" max="777" width="9" style="381" customWidth="1"/>
    <col min="778" max="778" width="11.7109375" style="381" customWidth="1"/>
    <col min="779" max="779" width="12.42578125" style="381" customWidth="1"/>
    <col min="780" max="780" width="10.140625" style="381" customWidth="1"/>
    <col min="781" max="784" width="0" style="381" hidden="1" customWidth="1"/>
    <col min="785" max="785" width="11.28515625" style="381" customWidth="1"/>
    <col min="786" max="786" width="34.42578125" style="381" customWidth="1"/>
    <col min="787" max="1024" width="9.140625" style="381"/>
    <col min="1025" max="1028" width="2" style="381" customWidth="1"/>
    <col min="1029" max="1029" width="2.140625" style="381" customWidth="1"/>
    <col min="1030" max="1030" width="3.5703125" style="381" customWidth="1"/>
    <col min="1031" max="1031" width="34.28515625" style="381" customWidth="1"/>
    <col min="1032" max="1032" width="4.7109375" style="381" customWidth="1"/>
    <col min="1033" max="1033" width="9" style="381" customWidth="1"/>
    <col min="1034" max="1034" width="11.7109375" style="381" customWidth="1"/>
    <col min="1035" max="1035" width="12.42578125" style="381" customWidth="1"/>
    <col min="1036" max="1036" width="10.140625" style="381" customWidth="1"/>
    <col min="1037" max="1040" width="0" style="381" hidden="1" customWidth="1"/>
    <col min="1041" max="1041" width="11.28515625" style="381" customWidth="1"/>
    <col min="1042" max="1042" width="34.42578125" style="381" customWidth="1"/>
    <col min="1043" max="1280" width="9.140625" style="381"/>
    <col min="1281" max="1284" width="2" style="381" customWidth="1"/>
    <col min="1285" max="1285" width="2.140625" style="381" customWidth="1"/>
    <col min="1286" max="1286" width="3.5703125" style="381" customWidth="1"/>
    <col min="1287" max="1287" width="34.28515625" style="381" customWidth="1"/>
    <col min="1288" max="1288" width="4.7109375" style="381" customWidth="1"/>
    <col min="1289" max="1289" width="9" style="381" customWidth="1"/>
    <col min="1290" max="1290" width="11.7109375" style="381" customWidth="1"/>
    <col min="1291" max="1291" width="12.42578125" style="381" customWidth="1"/>
    <col min="1292" max="1292" width="10.140625" style="381" customWidth="1"/>
    <col min="1293" max="1296" width="0" style="381" hidden="1" customWidth="1"/>
    <col min="1297" max="1297" width="11.28515625" style="381" customWidth="1"/>
    <col min="1298" max="1298" width="34.42578125" style="381" customWidth="1"/>
    <col min="1299" max="1536" width="9.140625" style="381"/>
    <col min="1537" max="1540" width="2" style="381" customWidth="1"/>
    <col min="1541" max="1541" width="2.140625" style="381" customWidth="1"/>
    <col min="1542" max="1542" width="3.5703125" style="381" customWidth="1"/>
    <col min="1543" max="1543" width="34.28515625" style="381" customWidth="1"/>
    <col min="1544" max="1544" width="4.7109375" style="381" customWidth="1"/>
    <col min="1545" max="1545" width="9" style="381" customWidth="1"/>
    <col min="1546" max="1546" width="11.7109375" style="381" customWidth="1"/>
    <col min="1547" max="1547" width="12.42578125" style="381" customWidth="1"/>
    <col min="1548" max="1548" width="10.140625" style="381" customWidth="1"/>
    <col min="1549" max="1552" width="0" style="381" hidden="1" customWidth="1"/>
    <col min="1553" max="1553" width="11.28515625" style="381" customWidth="1"/>
    <col min="1554" max="1554" width="34.42578125" style="381" customWidth="1"/>
    <col min="1555" max="1792" width="9.140625" style="381"/>
    <col min="1793" max="1796" width="2" style="381" customWidth="1"/>
    <col min="1797" max="1797" width="2.140625" style="381" customWidth="1"/>
    <col min="1798" max="1798" width="3.5703125" style="381" customWidth="1"/>
    <col min="1799" max="1799" width="34.28515625" style="381" customWidth="1"/>
    <col min="1800" max="1800" width="4.7109375" style="381" customWidth="1"/>
    <col min="1801" max="1801" width="9" style="381" customWidth="1"/>
    <col min="1802" max="1802" width="11.7109375" style="381" customWidth="1"/>
    <col min="1803" max="1803" width="12.42578125" style="381" customWidth="1"/>
    <col min="1804" max="1804" width="10.140625" style="381" customWidth="1"/>
    <col min="1805" max="1808" width="0" style="381" hidden="1" customWidth="1"/>
    <col min="1809" max="1809" width="11.28515625" style="381" customWidth="1"/>
    <col min="1810" max="1810" width="34.42578125" style="381" customWidth="1"/>
    <col min="1811" max="2048" width="9.140625" style="381"/>
    <col min="2049" max="2052" width="2" style="381" customWidth="1"/>
    <col min="2053" max="2053" width="2.140625" style="381" customWidth="1"/>
    <col min="2054" max="2054" width="3.5703125" style="381" customWidth="1"/>
    <col min="2055" max="2055" width="34.28515625" style="381" customWidth="1"/>
    <col min="2056" max="2056" width="4.7109375" style="381" customWidth="1"/>
    <col min="2057" max="2057" width="9" style="381" customWidth="1"/>
    <col min="2058" max="2058" width="11.7109375" style="381" customWidth="1"/>
    <col min="2059" max="2059" width="12.42578125" style="381" customWidth="1"/>
    <col min="2060" max="2060" width="10.140625" style="381" customWidth="1"/>
    <col min="2061" max="2064" width="0" style="381" hidden="1" customWidth="1"/>
    <col min="2065" max="2065" width="11.28515625" style="381" customWidth="1"/>
    <col min="2066" max="2066" width="34.42578125" style="381" customWidth="1"/>
    <col min="2067" max="2304" width="9.140625" style="381"/>
    <col min="2305" max="2308" width="2" style="381" customWidth="1"/>
    <col min="2309" max="2309" width="2.140625" style="381" customWidth="1"/>
    <col min="2310" max="2310" width="3.5703125" style="381" customWidth="1"/>
    <col min="2311" max="2311" width="34.28515625" style="381" customWidth="1"/>
    <col min="2312" max="2312" width="4.7109375" style="381" customWidth="1"/>
    <col min="2313" max="2313" width="9" style="381" customWidth="1"/>
    <col min="2314" max="2314" width="11.7109375" style="381" customWidth="1"/>
    <col min="2315" max="2315" width="12.42578125" style="381" customWidth="1"/>
    <col min="2316" max="2316" width="10.140625" style="381" customWidth="1"/>
    <col min="2317" max="2320" width="0" style="381" hidden="1" customWidth="1"/>
    <col min="2321" max="2321" width="11.28515625" style="381" customWidth="1"/>
    <col min="2322" max="2322" width="34.42578125" style="381" customWidth="1"/>
    <col min="2323" max="2560" width="9.140625" style="381"/>
    <col min="2561" max="2564" width="2" style="381" customWidth="1"/>
    <col min="2565" max="2565" width="2.140625" style="381" customWidth="1"/>
    <col min="2566" max="2566" width="3.5703125" style="381" customWidth="1"/>
    <col min="2567" max="2567" width="34.28515625" style="381" customWidth="1"/>
    <col min="2568" max="2568" width="4.7109375" style="381" customWidth="1"/>
    <col min="2569" max="2569" width="9" style="381" customWidth="1"/>
    <col min="2570" max="2570" width="11.7109375" style="381" customWidth="1"/>
    <col min="2571" max="2571" width="12.42578125" style="381" customWidth="1"/>
    <col min="2572" max="2572" width="10.140625" style="381" customWidth="1"/>
    <col min="2573" max="2576" width="0" style="381" hidden="1" customWidth="1"/>
    <col min="2577" max="2577" width="11.28515625" style="381" customWidth="1"/>
    <col min="2578" max="2578" width="34.42578125" style="381" customWidth="1"/>
    <col min="2579" max="2816" width="9.140625" style="381"/>
    <col min="2817" max="2820" width="2" style="381" customWidth="1"/>
    <col min="2821" max="2821" width="2.140625" style="381" customWidth="1"/>
    <col min="2822" max="2822" width="3.5703125" style="381" customWidth="1"/>
    <col min="2823" max="2823" width="34.28515625" style="381" customWidth="1"/>
    <col min="2824" max="2824" width="4.7109375" style="381" customWidth="1"/>
    <col min="2825" max="2825" width="9" style="381" customWidth="1"/>
    <col min="2826" max="2826" width="11.7109375" style="381" customWidth="1"/>
    <col min="2827" max="2827" width="12.42578125" style="381" customWidth="1"/>
    <col min="2828" max="2828" width="10.140625" style="381" customWidth="1"/>
    <col min="2829" max="2832" width="0" style="381" hidden="1" customWidth="1"/>
    <col min="2833" max="2833" width="11.28515625" style="381" customWidth="1"/>
    <col min="2834" max="2834" width="34.42578125" style="381" customWidth="1"/>
    <col min="2835" max="3072" width="9.140625" style="381"/>
    <col min="3073" max="3076" width="2" style="381" customWidth="1"/>
    <col min="3077" max="3077" width="2.140625" style="381" customWidth="1"/>
    <col min="3078" max="3078" width="3.5703125" style="381" customWidth="1"/>
    <col min="3079" max="3079" width="34.28515625" style="381" customWidth="1"/>
    <col min="3080" max="3080" width="4.7109375" style="381" customWidth="1"/>
    <col min="3081" max="3081" width="9" style="381" customWidth="1"/>
    <col min="3082" max="3082" width="11.7109375" style="381" customWidth="1"/>
    <col min="3083" max="3083" width="12.42578125" style="381" customWidth="1"/>
    <col min="3084" max="3084" width="10.140625" style="381" customWidth="1"/>
    <col min="3085" max="3088" width="0" style="381" hidden="1" customWidth="1"/>
    <col min="3089" max="3089" width="11.28515625" style="381" customWidth="1"/>
    <col min="3090" max="3090" width="34.42578125" style="381" customWidth="1"/>
    <col min="3091" max="3328" width="9.140625" style="381"/>
    <col min="3329" max="3332" width="2" style="381" customWidth="1"/>
    <col min="3333" max="3333" width="2.140625" style="381" customWidth="1"/>
    <col min="3334" max="3334" width="3.5703125" style="381" customWidth="1"/>
    <col min="3335" max="3335" width="34.28515625" style="381" customWidth="1"/>
    <col min="3336" max="3336" width="4.7109375" style="381" customWidth="1"/>
    <col min="3337" max="3337" width="9" style="381" customWidth="1"/>
    <col min="3338" max="3338" width="11.7109375" style="381" customWidth="1"/>
    <col min="3339" max="3339" width="12.42578125" style="381" customWidth="1"/>
    <col min="3340" max="3340" width="10.140625" style="381" customWidth="1"/>
    <col min="3341" max="3344" width="0" style="381" hidden="1" customWidth="1"/>
    <col min="3345" max="3345" width="11.28515625" style="381" customWidth="1"/>
    <col min="3346" max="3346" width="34.42578125" style="381" customWidth="1"/>
    <col min="3347" max="3584" width="9.140625" style="381"/>
    <col min="3585" max="3588" width="2" style="381" customWidth="1"/>
    <col min="3589" max="3589" width="2.140625" style="381" customWidth="1"/>
    <col min="3590" max="3590" width="3.5703125" style="381" customWidth="1"/>
    <col min="3591" max="3591" width="34.28515625" style="381" customWidth="1"/>
    <col min="3592" max="3592" width="4.7109375" style="381" customWidth="1"/>
    <col min="3593" max="3593" width="9" style="381" customWidth="1"/>
    <col min="3594" max="3594" width="11.7109375" style="381" customWidth="1"/>
    <col min="3595" max="3595" width="12.42578125" style="381" customWidth="1"/>
    <col min="3596" max="3596" width="10.140625" style="381" customWidth="1"/>
    <col min="3597" max="3600" width="0" style="381" hidden="1" customWidth="1"/>
    <col min="3601" max="3601" width="11.28515625" style="381" customWidth="1"/>
    <col min="3602" max="3602" width="34.42578125" style="381" customWidth="1"/>
    <col min="3603" max="3840" width="9.140625" style="381"/>
    <col min="3841" max="3844" width="2" style="381" customWidth="1"/>
    <col min="3845" max="3845" width="2.140625" style="381" customWidth="1"/>
    <col min="3846" max="3846" width="3.5703125" style="381" customWidth="1"/>
    <col min="3847" max="3847" width="34.28515625" style="381" customWidth="1"/>
    <col min="3848" max="3848" width="4.7109375" style="381" customWidth="1"/>
    <col min="3849" max="3849" width="9" style="381" customWidth="1"/>
    <col min="3850" max="3850" width="11.7109375" style="381" customWidth="1"/>
    <col min="3851" max="3851" width="12.42578125" style="381" customWidth="1"/>
    <col min="3852" max="3852" width="10.140625" style="381" customWidth="1"/>
    <col min="3853" max="3856" width="0" style="381" hidden="1" customWidth="1"/>
    <col min="3857" max="3857" width="11.28515625" style="381" customWidth="1"/>
    <col min="3858" max="3858" width="34.42578125" style="381" customWidth="1"/>
    <col min="3859" max="4096" width="9.140625" style="381"/>
    <col min="4097" max="4100" width="2" style="381" customWidth="1"/>
    <col min="4101" max="4101" width="2.140625" style="381" customWidth="1"/>
    <col min="4102" max="4102" width="3.5703125" style="381" customWidth="1"/>
    <col min="4103" max="4103" width="34.28515625" style="381" customWidth="1"/>
    <col min="4104" max="4104" width="4.7109375" style="381" customWidth="1"/>
    <col min="4105" max="4105" width="9" style="381" customWidth="1"/>
    <col min="4106" max="4106" width="11.7109375" style="381" customWidth="1"/>
    <col min="4107" max="4107" width="12.42578125" style="381" customWidth="1"/>
    <col min="4108" max="4108" width="10.140625" style="381" customWidth="1"/>
    <col min="4109" max="4112" width="0" style="381" hidden="1" customWidth="1"/>
    <col min="4113" max="4113" width="11.28515625" style="381" customWidth="1"/>
    <col min="4114" max="4114" width="34.42578125" style="381" customWidth="1"/>
    <col min="4115" max="4352" width="9.140625" style="381"/>
    <col min="4353" max="4356" width="2" style="381" customWidth="1"/>
    <col min="4357" max="4357" width="2.140625" style="381" customWidth="1"/>
    <col min="4358" max="4358" width="3.5703125" style="381" customWidth="1"/>
    <col min="4359" max="4359" width="34.28515625" style="381" customWidth="1"/>
    <col min="4360" max="4360" width="4.7109375" style="381" customWidth="1"/>
    <col min="4361" max="4361" width="9" style="381" customWidth="1"/>
    <col min="4362" max="4362" width="11.7109375" style="381" customWidth="1"/>
    <col min="4363" max="4363" width="12.42578125" style="381" customWidth="1"/>
    <col min="4364" max="4364" width="10.140625" style="381" customWidth="1"/>
    <col min="4365" max="4368" width="0" style="381" hidden="1" customWidth="1"/>
    <col min="4369" max="4369" width="11.28515625" style="381" customWidth="1"/>
    <col min="4370" max="4370" width="34.42578125" style="381" customWidth="1"/>
    <col min="4371" max="4608" width="9.140625" style="381"/>
    <col min="4609" max="4612" width="2" style="381" customWidth="1"/>
    <col min="4613" max="4613" width="2.140625" style="381" customWidth="1"/>
    <col min="4614" max="4614" width="3.5703125" style="381" customWidth="1"/>
    <col min="4615" max="4615" width="34.28515625" style="381" customWidth="1"/>
    <col min="4616" max="4616" width="4.7109375" style="381" customWidth="1"/>
    <col min="4617" max="4617" width="9" style="381" customWidth="1"/>
    <col min="4618" max="4618" width="11.7109375" style="381" customWidth="1"/>
    <col min="4619" max="4619" width="12.42578125" style="381" customWidth="1"/>
    <col min="4620" max="4620" width="10.140625" style="381" customWidth="1"/>
    <col min="4621" max="4624" width="0" style="381" hidden="1" customWidth="1"/>
    <col min="4625" max="4625" width="11.28515625" style="381" customWidth="1"/>
    <col min="4626" max="4626" width="34.42578125" style="381" customWidth="1"/>
    <col min="4627" max="4864" width="9.140625" style="381"/>
    <col min="4865" max="4868" width="2" style="381" customWidth="1"/>
    <col min="4869" max="4869" width="2.140625" style="381" customWidth="1"/>
    <col min="4870" max="4870" width="3.5703125" style="381" customWidth="1"/>
    <col min="4871" max="4871" width="34.28515625" style="381" customWidth="1"/>
    <col min="4872" max="4872" width="4.7109375" style="381" customWidth="1"/>
    <col min="4873" max="4873" width="9" style="381" customWidth="1"/>
    <col min="4874" max="4874" width="11.7109375" style="381" customWidth="1"/>
    <col min="4875" max="4875" width="12.42578125" style="381" customWidth="1"/>
    <col min="4876" max="4876" width="10.140625" style="381" customWidth="1"/>
    <col min="4877" max="4880" width="0" style="381" hidden="1" customWidth="1"/>
    <col min="4881" max="4881" width="11.28515625" style="381" customWidth="1"/>
    <col min="4882" max="4882" width="34.42578125" style="381" customWidth="1"/>
    <col min="4883" max="5120" width="9.140625" style="381"/>
    <col min="5121" max="5124" width="2" style="381" customWidth="1"/>
    <col min="5125" max="5125" width="2.140625" style="381" customWidth="1"/>
    <col min="5126" max="5126" width="3.5703125" style="381" customWidth="1"/>
    <col min="5127" max="5127" width="34.28515625" style="381" customWidth="1"/>
    <col min="5128" max="5128" width="4.7109375" style="381" customWidth="1"/>
    <col min="5129" max="5129" width="9" style="381" customWidth="1"/>
    <col min="5130" max="5130" width="11.7109375" style="381" customWidth="1"/>
    <col min="5131" max="5131" width="12.42578125" style="381" customWidth="1"/>
    <col min="5132" max="5132" width="10.140625" style="381" customWidth="1"/>
    <col min="5133" max="5136" width="0" style="381" hidden="1" customWidth="1"/>
    <col min="5137" max="5137" width="11.28515625" style="381" customWidth="1"/>
    <col min="5138" max="5138" width="34.42578125" style="381" customWidth="1"/>
    <col min="5139" max="5376" width="9.140625" style="381"/>
    <col min="5377" max="5380" width="2" style="381" customWidth="1"/>
    <col min="5381" max="5381" width="2.140625" style="381" customWidth="1"/>
    <col min="5382" max="5382" width="3.5703125" style="381" customWidth="1"/>
    <col min="5383" max="5383" width="34.28515625" style="381" customWidth="1"/>
    <col min="5384" max="5384" width="4.7109375" style="381" customWidth="1"/>
    <col min="5385" max="5385" width="9" style="381" customWidth="1"/>
    <col min="5386" max="5386" width="11.7109375" style="381" customWidth="1"/>
    <col min="5387" max="5387" width="12.42578125" style="381" customWidth="1"/>
    <col min="5388" max="5388" width="10.140625" style="381" customWidth="1"/>
    <col min="5389" max="5392" width="0" style="381" hidden="1" customWidth="1"/>
    <col min="5393" max="5393" width="11.28515625" style="381" customWidth="1"/>
    <col min="5394" max="5394" width="34.42578125" style="381" customWidth="1"/>
    <col min="5395" max="5632" width="9.140625" style="381"/>
    <col min="5633" max="5636" width="2" style="381" customWidth="1"/>
    <col min="5637" max="5637" width="2.140625" style="381" customWidth="1"/>
    <col min="5638" max="5638" width="3.5703125" style="381" customWidth="1"/>
    <col min="5639" max="5639" width="34.28515625" style="381" customWidth="1"/>
    <col min="5640" max="5640" width="4.7109375" style="381" customWidth="1"/>
    <col min="5641" max="5641" width="9" style="381" customWidth="1"/>
    <col min="5642" max="5642" width="11.7109375" style="381" customWidth="1"/>
    <col min="5643" max="5643" width="12.42578125" style="381" customWidth="1"/>
    <col min="5644" max="5644" width="10.140625" style="381" customWidth="1"/>
    <col min="5645" max="5648" width="0" style="381" hidden="1" customWidth="1"/>
    <col min="5649" max="5649" width="11.28515625" style="381" customWidth="1"/>
    <col min="5650" max="5650" width="34.42578125" style="381" customWidth="1"/>
    <col min="5651" max="5888" width="9.140625" style="381"/>
    <col min="5889" max="5892" width="2" style="381" customWidth="1"/>
    <col min="5893" max="5893" width="2.140625" style="381" customWidth="1"/>
    <col min="5894" max="5894" width="3.5703125" style="381" customWidth="1"/>
    <col min="5895" max="5895" width="34.28515625" style="381" customWidth="1"/>
    <col min="5896" max="5896" width="4.7109375" style="381" customWidth="1"/>
    <col min="5897" max="5897" width="9" style="381" customWidth="1"/>
    <col min="5898" max="5898" width="11.7109375" style="381" customWidth="1"/>
    <col min="5899" max="5899" width="12.42578125" style="381" customWidth="1"/>
    <col min="5900" max="5900" width="10.140625" style="381" customWidth="1"/>
    <col min="5901" max="5904" width="0" style="381" hidden="1" customWidth="1"/>
    <col min="5905" max="5905" width="11.28515625" style="381" customWidth="1"/>
    <col min="5906" max="5906" width="34.42578125" style="381" customWidth="1"/>
    <col min="5907" max="6144" width="9.140625" style="381"/>
    <col min="6145" max="6148" width="2" style="381" customWidth="1"/>
    <col min="6149" max="6149" width="2.140625" style="381" customWidth="1"/>
    <col min="6150" max="6150" width="3.5703125" style="381" customWidth="1"/>
    <col min="6151" max="6151" width="34.28515625" style="381" customWidth="1"/>
    <col min="6152" max="6152" width="4.7109375" style="381" customWidth="1"/>
    <col min="6153" max="6153" width="9" style="381" customWidth="1"/>
    <col min="6154" max="6154" width="11.7109375" style="381" customWidth="1"/>
    <col min="6155" max="6155" width="12.42578125" style="381" customWidth="1"/>
    <col min="6156" max="6156" width="10.140625" style="381" customWidth="1"/>
    <col min="6157" max="6160" width="0" style="381" hidden="1" customWidth="1"/>
    <col min="6161" max="6161" width="11.28515625" style="381" customWidth="1"/>
    <col min="6162" max="6162" width="34.42578125" style="381" customWidth="1"/>
    <col min="6163" max="6400" width="9.140625" style="381"/>
    <col min="6401" max="6404" width="2" style="381" customWidth="1"/>
    <col min="6405" max="6405" width="2.140625" style="381" customWidth="1"/>
    <col min="6406" max="6406" width="3.5703125" style="381" customWidth="1"/>
    <col min="6407" max="6407" width="34.28515625" style="381" customWidth="1"/>
    <col min="6408" max="6408" width="4.7109375" style="381" customWidth="1"/>
    <col min="6409" max="6409" width="9" style="381" customWidth="1"/>
    <col min="6410" max="6410" width="11.7109375" style="381" customWidth="1"/>
    <col min="6411" max="6411" width="12.42578125" style="381" customWidth="1"/>
    <col min="6412" max="6412" width="10.140625" style="381" customWidth="1"/>
    <col min="6413" max="6416" width="0" style="381" hidden="1" customWidth="1"/>
    <col min="6417" max="6417" width="11.28515625" style="381" customWidth="1"/>
    <col min="6418" max="6418" width="34.42578125" style="381" customWidth="1"/>
    <col min="6419" max="6656" width="9.140625" style="381"/>
    <col min="6657" max="6660" width="2" style="381" customWidth="1"/>
    <col min="6661" max="6661" width="2.140625" style="381" customWidth="1"/>
    <col min="6662" max="6662" width="3.5703125" style="381" customWidth="1"/>
    <col min="6663" max="6663" width="34.28515625" style="381" customWidth="1"/>
    <col min="6664" max="6664" width="4.7109375" style="381" customWidth="1"/>
    <col min="6665" max="6665" width="9" style="381" customWidth="1"/>
    <col min="6666" max="6666" width="11.7109375" style="381" customWidth="1"/>
    <col min="6667" max="6667" width="12.42578125" style="381" customWidth="1"/>
    <col min="6668" max="6668" width="10.140625" style="381" customWidth="1"/>
    <col min="6669" max="6672" width="0" style="381" hidden="1" customWidth="1"/>
    <col min="6673" max="6673" width="11.28515625" style="381" customWidth="1"/>
    <col min="6674" max="6674" width="34.42578125" style="381" customWidth="1"/>
    <col min="6675" max="6912" width="9.140625" style="381"/>
    <col min="6913" max="6916" width="2" style="381" customWidth="1"/>
    <col min="6917" max="6917" width="2.140625" style="381" customWidth="1"/>
    <col min="6918" max="6918" width="3.5703125" style="381" customWidth="1"/>
    <col min="6919" max="6919" width="34.28515625" style="381" customWidth="1"/>
    <col min="6920" max="6920" width="4.7109375" style="381" customWidth="1"/>
    <col min="6921" max="6921" width="9" style="381" customWidth="1"/>
    <col min="6922" max="6922" width="11.7109375" style="381" customWidth="1"/>
    <col min="6923" max="6923" width="12.42578125" style="381" customWidth="1"/>
    <col min="6924" max="6924" width="10.140625" style="381" customWidth="1"/>
    <col min="6925" max="6928" width="0" style="381" hidden="1" customWidth="1"/>
    <col min="6929" max="6929" width="11.28515625" style="381" customWidth="1"/>
    <col min="6930" max="6930" width="34.42578125" style="381" customWidth="1"/>
    <col min="6931" max="7168" width="9.140625" style="381"/>
    <col min="7169" max="7172" width="2" style="381" customWidth="1"/>
    <col min="7173" max="7173" width="2.140625" style="381" customWidth="1"/>
    <col min="7174" max="7174" width="3.5703125" style="381" customWidth="1"/>
    <col min="7175" max="7175" width="34.28515625" style="381" customWidth="1"/>
    <col min="7176" max="7176" width="4.7109375" style="381" customWidth="1"/>
    <col min="7177" max="7177" width="9" style="381" customWidth="1"/>
    <col min="7178" max="7178" width="11.7109375" style="381" customWidth="1"/>
    <col min="7179" max="7179" width="12.42578125" style="381" customWidth="1"/>
    <col min="7180" max="7180" width="10.140625" style="381" customWidth="1"/>
    <col min="7181" max="7184" width="0" style="381" hidden="1" customWidth="1"/>
    <col min="7185" max="7185" width="11.28515625" style="381" customWidth="1"/>
    <col min="7186" max="7186" width="34.42578125" style="381" customWidth="1"/>
    <col min="7187" max="7424" width="9.140625" style="381"/>
    <col min="7425" max="7428" width="2" style="381" customWidth="1"/>
    <col min="7429" max="7429" width="2.140625" style="381" customWidth="1"/>
    <col min="7430" max="7430" width="3.5703125" style="381" customWidth="1"/>
    <col min="7431" max="7431" width="34.28515625" style="381" customWidth="1"/>
    <col min="7432" max="7432" width="4.7109375" style="381" customWidth="1"/>
    <col min="7433" max="7433" width="9" style="381" customWidth="1"/>
    <col min="7434" max="7434" width="11.7109375" style="381" customWidth="1"/>
    <col min="7435" max="7435" width="12.42578125" style="381" customWidth="1"/>
    <col min="7436" max="7436" width="10.140625" style="381" customWidth="1"/>
    <col min="7437" max="7440" width="0" style="381" hidden="1" customWidth="1"/>
    <col min="7441" max="7441" width="11.28515625" style="381" customWidth="1"/>
    <col min="7442" max="7442" width="34.42578125" style="381" customWidth="1"/>
    <col min="7443" max="7680" width="9.140625" style="381"/>
    <col min="7681" max="7684" width="2" style="381" customWidth="1"/>
    <col min="7685" max="7685" width="2.140625" style="381" customWidth="1"/>
    <col min="7686" max="7686" width="3.5703125" style="381" customWidth="1"/>
    <col min="7687" max="7687" width="34.28515625" style="381" customWidth="1"/>
    <col min="7688" max="7688" width="4.7109375" style="381" customWidth="1"/>
    <col min="7689" max="7689" width="9" style="381" customWidth="1"/>
    <col min="7690" max="7690" width="11.7109375" style="381" customWidth="1"/>
    <col min="7691" max="7691" width="12.42578125" style="381" customWidth="1"/>
    <col min="7692" max="7692" width="10.140625" style="381" customWidth="1"/>
    <col min="7693" max="7696" width="0" style="381" hidden="1" customWidth="1"/>
    <col min="7697" max="7697" width="11.28515625" style="381" customWidth="1"/>
    <col min="7698" max="7698" width="34.42578125" style="381" customWidth="1"/>
    <col min="7699" max="7936" width="9.140625" style="381"/>
    <col min="7937" max="7940" width="2" style="381" customWidth="1"/>
    <col min="7941" max="7941" width="2.140625" style="381" customWidth="1"/>
    <col min="7942" max="7942" width="3.5703125" style="381" customWidth="1"/>
    <col min="7943" max="7943" width="34.28515625" style="381" customWidth="1"/>
    <col min="7944" max="7944" width="4.7109375" style="381" customWidth="1"/>
    <col min="7945" max="7945" width="9" style="381" customWidth="1"/>
    <col min="7946" max="7946" width="11.7109375" style="381" customWidth="1"/>
    <col min="7947" max="7947" width="12.42578125" style="381" customWidth="1"/>
    <col min="7948" max="7948" width="10.140625" style="381" customWidth="1"/>
    <col min="7949" max="7952" width="0" style="381" hidden="1" customWidth="1"/>
    <col min="7953" max="7953" width="11.28515625" style="381" customWidth="1"/>
    <col min="7954" max="7954" width="34.42578125" style="381" customWidth="1"/>
    <col min="7955" max="8192" width="9.140625" style="381"/>
    <col min="8193" max="8196" width="2" style="381" customWidth="1"/>
    <col min="8197" max="8197" width="2.140625" style="381" customWidth="1"/>
    <col min="8198" max="8198" width="3.5703125" style="381" customWidth="1"/>
    <col min="8199" max="8199" width="34.28515625" style="381" customWidth="1"/>
    <col min="8200" max="8200" width="4.7109375" style="381" customWidth="1"/>
    <col min="8201" max="8201" width="9" style="381" customWidth="1"/>
    <col min="8202" max="8202" width="11.7109375" style="381" customWidth="1"/>
    <col min="8203" max="8203" width="12.42578125" style="381" customWidth="1"/>
    <col min="8204" max="8204" width="10.140625" style="381" customWidth="1"/>
    <col min="8205" max="8208" width="0" style="381" hidden="1" customWidth="1"/>
    <col min="8209" max="8209" width="11.28515625" style="381" customWidth="1"/>
    <col min="8210" max="8210" width="34.42578125" style="381" customWidth="1"/>
    <col min="8211" max="8448" width="9.140625" style="381"/>
    <col min="8449" max="8452" width="2" style="381" customWidth="1"/>
    <col min="8453" max="8453" width="2.140625" style="381" customWidth="1"/>
    <col min="8454" max="8454" width="3.5703125" style="381" customWidth="1"/>
    <col min="8455" max="8455" width="34.28515625" style="381" customWidth="1"/>
    <col min="8456" max="8456" width="4.7109375" style="381" customWidth="1"/>
    <col min="8457" max="8457" width="9" style="381" customWidth="1"/>
    <col min="8458" max="8458" width="11.7109375" style="381" customWidth="1"/>
    <col min="8459" max="8459" width="12.42578125" style="381" customWidth="1"/>
    <col min="8460" max="8460" width="10.140625" style="381" customWidth="1"/>
    <col min="8461" max="8464" width="0" style="381" hidden="1" customWidth="1"/>
    <col min="8465" max="8465" width="11.28515625" style="381" customWidth="1"/>
    <col min="8466" max="8466" width="34.42578125" style="381" customWidth="1"/>
    <col min="8467" max="8704" width="9.140625" style="381"/>
    <col min="8705" max="8708" width="2" style="381" customWidth="1"/>
    <col min="8709" max="8709" width="2.140625" style="381" customWidth="1"/>
    <col min="8710" max="8710" width="3.5703125" style="381" customWidth="1"/>
    <col min="8711" max="8711" width="34.28515625" style="381" customWidth="1"/>
    <col min="8712" max="8712" width="4.7109375" style="381" customWidth="1"/>
    <col min="8713" max="8713" width="9" style="381" customWidth="1"/>
    <col min="8714" max="8714" width="11.7109375" style="381" customWidth="1"/>
    <col min="8715" max="8715" width="12.42578125" style="381" customWidth="1"/>
    <col min="8716" max="8716" width="10.140625" style="381" customWidth="1"/>
    <col min="8717" max="8720" width="0" style="381" hidden="1" customWidth="1"/>
    <col min="8721" max="8721" width="11.28515625" style="381" customWidth="1"/>
    <col min="8722" max="8722" width="34.42578125" style="381" customWidth="1"/>
    <col min="8723" max="8960" width="9.140625" style="381"/>
    <col min="8961" max="8964" width="2" style="381" customWidth="1"/>
    <col min="8965" max="8965" width="2.140625" style="381" customWidth="1"/>
    <col min="8966" max="8966" width="3.5703125" style="381" customWidth="1"/>
    <col min="8967" max="8967" width="34.28515625" style="381" customWidth="1"/>
    <col min="8968" max="8968" width="4.7109375" style="381" customWidth="1"/>
    <col min="8969" max="8969" width="9" style="381" customWidth="1"/>
    <col min="8970" max="8970" width="11.7109375" style="381" customWidth="1"/>
    <col min="8971" max="8971" width="12.42578125" style="381" customWidth="1"/>
    <col min="8972" max="8972" width="10.140625" style="381" customWidth="1"/>
    <col min="8973" max="8976" width="0" style="381" hidden="1" customWidth="1"/>
    <col min="8977" max="8977" width="11.28515625" style="381" customWidth="1"/>
    <col min="8978" max="8978" width="34.42578125" style="381" customWidth="1"/>
    <col min="8979" max="9216" width="9.140625" style="381"/>
    <col min="9217" max="9220" width="2" style="381" customWidth="1"/>
    <col min="9221" max="9221" width="2.140625" style="381" customWidth="1"/>
    <col min="9222" max="9222" width="3.5703125" style="381" customWidth="1"/>
    <col min="9223" max="9223" width="34.28515625" style="381" customWidth="1"/>
    <col min="9224" max="9224" width="4.7109375" style="381" customWidth="1"/>
    <col min="9225" max="9225" width="9" style="381" customWidth="1"/>
    <col min="9226" max="9226" width="11.7109375" style="381" customWidth="1"/>
    <col min="9227" max="9227" width="12.42578125" style="381" customWidth="1"/>
    <col min="9228" max="9228" width="10.140625" style="381" customWidth="1"/>
    <col min="9229" max="9232" width="0" style="381" hidden="1" customWidth="1"/>
    <col min="9233" max="9233" width="11.28515625" style="381" customWidth="1"/>
    <col min="9234" max="9234" width="34.42578125" style="381" customWidth="1"/>
    <col min="9235" max="9472" width="9.140625" style="381"/>
    <col min="9473" max="9476" width="2" style="381" customWidth="1"/>
    <col min="9477" max="9477" width="2.140625" style="381" customWidth="1"/>
    <col min="9478" max="9478" width="3.5703125" style="381" customWidth="1"/>
    <col min="9479" max="9479" width="34.28515625" style="381" customWidth="1"/>
    <col min="9480" max="9480" width="4.7109375" style="381" customWidth="1"/>
    <col min="9481" max="9481" width="9" style="381" customWidth="1"/>
    <col min="9482" max="9482" width="11.7109375" style="381" customWidth="1"/>
    <col min="9483" max="9483" width="12.42578125" style="381" customWidth="1"/>
    <col min="9484" max="9484" width="10.140625" style="381" customWidth="1"/>
    <col min="9485" max="9488" width="0" style="381" hidden="1" customWidth="1"/>
    <col min="9489" max="9489" width="11.28515625" style="381" customWidth="1"/>
    <col min="9490" max="9490" width="34.42578125" style="381" customWidth="1"/>
    <col min="9491" max="9728" width="9.140625" style="381"/>
    <col min="9729" max="9732" width="2" style="381" customWidth="1"/>
    <col min="9733" max="9733" width="2.140625" style="381" customWidth="1"/>
    <col min="9734" max="9734" width="3.5703125" style="381" customWidth="1"/>
    <col min="9735" max="9735" width="34.28515625" style="381" customWidth="1"/>
    <col min="9736" max="9736" width="4.7109375" style="381" customWidth="1"/>
    <col min="9737" max="9737" width="9" style="381" customWidth="1"/>
    <col min="9738" max="9738" width="11.7109375" style="381" customWidth="1"/>
    <col min="9739" max="9739" width="12.42578125" style="381" customWidth="1"/>
    <col min="9740" max="9740" width="10.140625" style="381" customWidth="1"/>
    <col min="9741" max="9744" width="0" style="381" hidden="1" customWidth="1"/>
    <col min="9745" max="9745" width="11.28515625" style="381" customWidth="1"/>
    <col min="9746" max="9746" width="34.42578125" style="381" customWidth="1"/>
    <col min="9747" max="9984" width="9.140625" style="381"/>
    <col min="9985" max="9988" width="2" style="381" customWidth="1"/>
    <col min="9989" max="9989" width="2.140625" style="381" customWidth="1"/>
    <col min="9990" max="9990" width="3.5703125" style="381" customWidth="1"/>
    <col min="9991" max="9991" width="34.28515625" style="381" customWidth="1"/>
    <col min="9992" max="9992" width="4.7109375" style="381" customWidth="1"/>
    <col min="9993" max="9993" width="9" style="381" customWidth="1"/>
    <col min="9994" max="9994" width="11.7109375" style="381" customWidth="1"/>
    <col min="9995" max="9995" width="12.42578125" style="381" customWidth="1"/>
    <col min="9996" max="9996" width="10.140625" style="381" customWidth="1"/>
    <col min="9997" max="10000" width="0" style="381" hidden="1" customWidth="1"/>
    <col min="10001" max="10001" width="11.28515625" style="381" customWidth="1"/>
    <col min="10002" max="10002" width="34.42578125" style="381" customWidth="1"/>
    <col min="10003" max="10240" width="9.140625" style="381"/>
    <col min="10241" max="10244" width="2" style="381" customWidth="1"/>
    <col min="10245" max="10245" width="2.140625" style="381" customWidth="1"/>
    <col min="10246" max="10246" width="3.5703125" style="381" customWidth="1"/>
    <col min="10247" max="10247" width="34.28515625" style="381" customWidth="1"/>
    <col min="10248" max="10248" width="4.7109375" style="381" customWidth="1"/>
    <col min="10249" max="10249" width="9" style="381" customWidth="1"/>
    <col min="10250" max="10250" width="11.7109375" style="381" customWidth="1"/>
    <col min="10251" max="10251" width="12.42578125" style="381" customWidth="1"/>
    <col min="10252" max="10252" width="10.140625" style="381" customWidth="1"/>
    <col min="10253" max="10256" width="0" style="381" hidden="1" customWidth="1"/>
    <col min="10257" max="10257" width="11.28515625" style="381" customWidth="1"/>
    <col min="10258" max="10258" width="34.42578125" style="381" customWidth="1"/>
    <col min="10259" max="10496" width="9.140625" style="381"/>
    <col min="10497" max="10500" width="2" style="381" customWidth="1"/>
    <col min="10501" max="10501" width="2.140625" style="381" customWidth="1"/>
    <col min="10502" max="10502" width="3.5703125" style="381" customWidth="1"/>
    <col min="10503" max="10503" width="34.28515625" style="381" customWidth="1"/>
    <col min="10504" max="10504" width="4.7109375" style="381" customWidth="1"/>
    <col min="10505" max="10505" width="9" style="381" customWidth="1"/>
    <col min="10506" max="10506" width="11.7109375" style="381" customWidth="1"/>
    <col min="10507" max="10507" width="12.42578125" style="381" customWidth="1"/>
    <col min="10508" max="10508" width="10.140625" style="381" customWidth="1"/>
    <col min="10509" max="10512" width="0" style="381" hidden="1" customWidth="1"/>
    <col min="10513" max="10513" width="11.28515625" style="381" customWidth="1"/>
    <col min="10514" max="10514" width="34.42578125" style="381" customWidth="1"/>
    <col min="10515" max="10752" width="9.140625" style="381"/>
    <col min="10753" max="10756" width="2" style="381" customWidth="1"/>
    <col min="10757" max="10757" width="2.140625" style="381" customWidth="1"/>
    <col min="10758" max="10758" width="3.5703125" style="381" customWidth="1"/>
    <col min="10759" max="10759" width="34.28515625" style="381" customWidth="1"/>
    <col min="10760" max="10760" width="4.7109375" style="381" customWidth="1"/>
    <col min="10761" max="10761" width="9" style="381" customWidth="1"/>
    <col min="10762" max="10762" width="11.7109375" style="381" customWidth="1"/>
    <col min="10763" max="10763" width="12.42578125" style="381" customWidth="1"/>
    <col min="10764" max="10764" width="10.140625" style="381" customWidth="1"/>
    <col min="10765" max="10768" width="0" style="381" hidden="1" customWidth="1"/>
    <col min="10769" max="10769" width="11.28515625" style="381" customWidth="1"/>
    <col min="10770" max="10770" width="34.42578125" style="381" customWidth="1"/>
    <col min="10771" max="11008" width="9.140625" style="381"/>
    <col min="11009" max="11012" width="2" style="381" customWidth="1"/>
    <col min="11013" max="11013" width="2.140625" style="381" customWidth="1"/>
    <col min="11014" max="11014" width="3.5703125" style="381" customWidth="1"/>
    <col min="11015" max="11015" width="34.28515625" style="381" customWidth="1"/>
    <col min="11016" max="11016" width="4.7109375" style="381" customWidth="1"/>
    <col min="11017" max="11017" width="9" style="381" customWidth="1"/>
    <col min="11018" max="11018" width="11.7109375" style="381" customWidth="1"/>
    <col min="11019" max="11019" width="12.42578125" style="381" customWidth="1"/>
    <col min="11020" max="11020" width="10.140625" style="381" customWidth="1"/>
    <col min="11021" max="11024" width="0" style="381" hidden="1" customWidth="1"/>
    <col min="11025" max="11025" width="11.28515625" style="381" customWidth="1"/>
    <col min="11026" max="11026" width="34.42578125" style="381" customWidth="1"/>
    <col min="11027" max="11264" width="9.140625" style="381"/>
    <col min="11265" max="11268" width="2" style="381" customWidth="1"/>
    <col min="11269" max="11269" width="2.140625" style="381" customWidth="1"/>
    <col min="11270" max="11270" width="3.5703125" style="381" customWidth="1"/>
    <col min="11271" max="11271" width="34.28515625" style="381" customWidth="1"/>
    <col min="11272" max="11272" width="4.7109375" style="381" customWidth="1"/>
    <col min="11273" max="11273" width="9" style="381" customWidth="1"/>
    <col min="11274" max="11274" width="11.7109375" style="381" customWidth="1"/>
    <col min="11275" max="11275" width="12.42578125" style="381" customWidth="1"/>
    <col min="11276" max="11276" width="10.140625" style="381" customWidth="1"/>
    <col min="11277" max="11280" width="0" style="381" hidden="1" customWidth="1"/>
    <col min="11281" max="11281" width="11.28515625" style="381" customWidth="1"/>
    <col min="11282" max="11282" width="34.42578125" style="381" customWidth="1"/>
    <col min="11283" max="11520" width="9.140625" style="381"/>
    <col min="11521" max="11524" width="2" style="381" customWidth="1"/>
    <col min="11525" max="11525" width="2.140625" style="381" customWidth="1"/>
    <col min="11526" max="11526" width="3.5703125" style="381" customWidth="1"/>
    <col min="11527" max="11527" width="34.28515625" style="381" customWidth="1"/>
    <col min="11528" max="11528" width="4.7109375" style="381" customWidth="1"/>
    <col min="11529" max="11529" width="9" style="381" customWidth="1"/>
    <col min="11530" max="11530" width="11.7109375" style="381" customWidth="1"/>
    <col min="11531" max="11531" width="12.42578125" style="381" customWidth="1"/>
    <col min="11532" max="11532" width="10.140625" style="381" customWidth="1"/>
    <col min="11533" max="11536" width="0" style="381" hidden="1" customWidth="1"/>
    <col min="11537" max="11537" width="11.28515625" style="381" customWidth="1"/>
    <col min="11538" max="11538" width="34.42578125" style="381" customWidth="1"/>
    <col min="11539" max="11776" width="9.140625" style="381"/>
    <col min="11777" max="11780" width="2" style="381" customWidth="1"/>
    <col min="11781" max="11781" width="2.140625" style="381" customWidth="1"/>
    <col min="11782" max="11782" width="3.5703125" style="381" customWidth="1"/>
    <col min="11783" max="11783" width="34.28515625" style="381" customWidth="1"/>
    <col min="11784" max="11784" width="4.7109375" style="381" customWidth="1"/>
    <col min="11785" max="11785" width="9" style="381" customWidth="1"/>
    <col min="11786" max="11786" width="11.7109375" style="381" customWidth="1"/>
    <col min="11787" max="11787" width="12.42578125" style="381" customWidth="1"/>
    <col min="11788" max="11788" width="10.140625" style="381" customWidth="1"/>
    <col min="11789" max="11792" width="0" style="381" hidden="1" customWidth="1"/>
    <col min="11793" max="11793" width="11.28515625" style="381" customWidth="1"/>
    <col min="11794" max="11794" width="34.42578125" style="381" customWidth="1"/>
    <col min="11795" max="12032" width="9.140625" style="381"/>
    <col min="12033" max="12036" width="2" style="381" customWidth="1"/>
    <col min="12037" max="12037" width="2.140625" style="381" customWidth="1"/>
    <col min="12038" max="12038" width="3.5703125" style="381" customWidth="1"/>
    <col min="12039" max="12039" width="34.28515625" style="381" customWidth="1"/>
    <col min="12040" max="12040" width="4.7109375" style="381" customWidth="1"/>
    <col min="12041" max="12041" width="9" style="381" customWidth="1"/>
    <col min="12042" max="12042" width="11.7109375" style="381" customWidth="1"/>
    <col min="12043" max="12043" width="12.42578125" style="381" customWidth="1"/>
    <col min="12044" max="12044" width="10.140625" style="381" customWidth="1"/>
    <col min="12045" max="12048" width="0" style="381" hidden="1" customWidth="1"/>
    <col min="12049" max="12049" width="11.28515625" style="381" customWidth="1"/>
    <col min="12050" max="12050" width="34.42578125" style="381" customWidth="1"/>
    <col min="12051" max="12288" width="9.140625" style="381"/>
    <col min="12289" max="12292" width="2" style="381" customWidth="1"/>
    <col min="12293" max="12293" width="2.140625" style="381" customWidth="1"/>
    <col min="12294" max="12294" width="3.5703125" style="381" customWidth="1"/>
    <col min="12295" max="12295" width="34.28515625" style="381" customWidth="1"/>
    <col min="12296" max="12296" width="4.7109375" style="381" customWidth="1"/>
    <col min="12297" max="12297" width="9" style="381" customWidth="1"/>
    <col min="12298" max="12298" width="11.7109375" style="381" customWidth="1"/>
    <col min="12299" max="12299" width="12.42578125" style="381" customWidth="1"/>
    <col min="12300" max="12300" width="10.140625" style="381" customWidth="1"/>
    <col min="12301" max="12304" width="0" style="381" hidden="1" customWidth="1"/>
    <col min="12305" max="12305" width="11.28515625" style="381" customWidth="1"/>
    <col min="12306" max="12306" width="34.42578125" style="381" customWidth="1"/>
    <col min="12307" max="12544" width="9.140625" style="381"/>
    <col min="12545" max="12548" width="2" style="381" customWidth="1"/>
    <col min="12549" max="12549" width="2.140625" style="381" customWidth="1"/>
    <col min="12550" max="12550" width="3.5703125" style="381" customWidth="1"/>
    <col min="12551" max="12551" width="34.28515625" style="381" customWidth="1"/>
    <col min="12552" max="12552" width="4.7109375" style="381" customWidth="1"/>
    <col min="12553" max="12553" width="9" style="381" customWidth="1"/>
    <col min="12554" max="12554" width="11.7109375" style="381" customWidth="1"/>
    <col min="12555" max="12555" width="12.42578125" style="381" customWidth="1"/>
    <col min="12556" max="12556" width="10.140625" style="381" customWidth="1"/>
    <col min="12557" max="12560" width="0" style="381" hidden="1" customWidth="1"/>
    <col min="12561" max="12561" width="11.28515625" style="381" customWidth="1"/>
    <col min="12562" max="12562" width="34.42578125" style="381" customWidth="1"/>
    <col min="12563" max="12800" width="9.140625" style="381"/>
    <col min="12801" max="12804" width="2" style="381" customWidth="1"/>
    <col min="12805" max="12805" width="2.140625" style="381" customWidth="1"/>
    <col min="12806" max="12806" width="3.5703125" style="381" customWidth="1"/>
    <col min="12807" max="12807" width="34.28515625" style="381" customWidth="1"/>
    <col min="12808" max="12808" width="4.7109375" style="381" customWidth="1"/>
    <col min="12809" max="12809" width="9" style="381" customWidth="1"/>
    <col min="12810" max="12810" width="11.7109375" style="381" customWidth="1"/>
    <col min="12811" max="12811" width="12.42578125" style="381" customWidth="1"/>
    <col min="12812" max="12812" width="10.140625" style="381" customWidth="1"/>
    <col min="12813" max="12816" width="0" style="381" hidden="1" customWidth="1"/>
    <col min="12817" max="12817" width="11.28515625" style="381" customWidth="1"/>
    <col min="12818" max="12818" width="34.42578125" style="381" customWidth="1"/>
    <col min="12819" max="13056" width="9.140625" style="381"/>
    <col min="13057" max="13060" width="2" style="381" customWidth="1"/>
    <col min="13061" max="13061" width="2.140625" style="381" customWidth="1"/>
    <col min="13062" max="13062" width="3.5703125" style="381" customWidth="1"/>
    <col min="13063" max="13063" width="34.28515625" style="381" customWidth="1"/>
    <col min="13064" max="13064" width="4.7109375" style="381" customWidth="1"/>
    <col min="13065" max="13065" width="9" style="381" customWidth="1"/>
    <col min="13066" max="13066" width="11.7109375" style="381" customWidth="1"/>
    <col min="13067" max="13067" width="12.42578125" style="381" customWidth="1"/>
    <col min="13068" max="13068" width="10.140625" style="381" customWidth="1"/>
    <col min="13069" max="13072" width="0" style="381" hidden="1" customWidth="1"/>
    <col min="13073" max="13073" width="11.28515625" style="381" customWidth="1"/>
    <col min="13074" max="13074" width="34.42578125" style="381" customWidth="1"/>
    <col min="13075" max="13312" width="9.140625" style="381"/>
    <col min="13313" max="13316" width="2" style="381" customWidth="1"/>
    <col min="13317" max="13317" width="2.140625" style="381" customWidth="1"/>
    <col min="13318" max="13318" width="3.5703125" style="381" customWidth="1"/>
    <col min="13319" max="13319" width="34.28515625" style="381" customWidth="1"/>
    <col min="13320" max="13320" width="4.7109375" style="381" customWidth="1"/>
    <col min="13321" max="13321" width="9" style="381" customWidth="1"/>
    <col min="13322" max="13322" width="11.7109375" style="381" customWidth="1"/>
    <col min="13323" max="13323" width="12.42578125" style="381" customWidth="1"/>
    <col min="13324" max="13324" width="10.140625" style="381" customWidth="1"/>
    <col min="13325" max="13328" width="0" style="381" hidden="1" customWidth="1"/>
    <col min="13329" max="13329" width="11.28515625" style="381" customWidth="1"/>
    <col min="13330" max="13330" width="34.42578125" style="381" customWidth="1"/>
    <col min="13331" max="13568" width="9.140625" style="381"/>
    <col min="13569" max="13572" width="2" style="381" customWidth="1"/>
    <col min="13573" max="13573" width="2.140625" style="381" customWidth="1"/>
    <col min="13574" max="13574" width="3.5703125" style="381" customWidth="1"/>
    <col min="13575" max="13575" width="34.28515625" style="381" customWidth="1"/>
    <col min="13576" max="13576" width="4.7109375" style="381" customWidth="1"/>
    <col min="13577" max="13577" width="9" style="381" customWidth="1"/>
    <col min="13578" max="13578" width="11.7109375" style="381" customWidth="1"/>
    <col min="13579" max="13579" width="12.42578125" style="381" customWidth="1"/>
    <col min="13580" max="13580" width="10.140625" style="381" customWidth="1"/>
    <col min="13581" max="13584" width="0" style="381" hidden="1" customWidth="1"/>
    <col min="13585" max="13585" width="11.28515625" style="381" customWidth="1"/>
    <col min="13586" max="13586" width="34.42578125" style="381" customWidth="1"/>
    <col min="13587" max="13824" width="9.140625" style="381"/>
    <col min="13825" max="13828" width="2" style="381" customWidth="1"/>
    <col min="13829" max="13829" width="2.140625" style="381" customWidth="1"/>
    <col min="13830" max="13830" width="3.5703125" style="381" customWidth="1"/>
    <col min="13831" max="13831" width="34.28515625" style="381" customWidth="1"/>
    <col min="13832" max="13832" width="4.7109375" style="381" customWidth="1"/>
    <col min="13833" max="13833" width="9" style="381" customWidth="1"/>
    <col min="13834" max="13834" width="11.7109375" style="381" customWidth="1"/>
    <col min="13835" max="13835" width="12.42578125" style="381" customWidth="1"/>
    <col min="13836" max="13836" width="10.140625" style="381" customWidth="1"/>
    <col min="13837" max="13840" width="0" style="381" hidden="1" customWidth="1"/>
    <col min="13841" max="13841" width="11.28515625" style="381" customWidth="1"/>
    <col min="13842" max="13842" width="34.42578125" style="381" customWidth="1"/>
    <col min="13843" max="14080" width="9.140625" style="381"/>
    <col min="14081" max="14084" width="2" style="381" customWidth="1"/>
    <col min="14085" max="14085" width="2.140625" style="381" customWidth="1"/>
    <col min="14086" max="14086" width="3.5703125" style="381" customWidth="1"/>
    <col min="14087" max="14087" width="34.28515625" style="381" customWidth="1"/>
    <col min="14088" max="14088" width="4.7109375" style="381" customWidth="1"/>
    <col min="14089" max="14089" width="9" style="381" customWidth="1"/>
    <col min="14090" max="14090" width="11.7109375" style="381" customWidth="1"/>
    <col min="14091" max="14091" width="12.42578125" style="381" customWidth="1"/>
    <col min="14092" max="14092" width="10.140625" style="381" customWidth="1"/>
    <col min="14093" max="14096" width="0" style="381" hidden="1" customWidth="1"/>
    <col min="14097" max="14097" width="11.28515625" style="381" customWidth="1"/>
    <col min="14098" max="14098" width="34.42578125" style="381" customWidth="1"/>
    <col min="14099" max="14336" width="9.140625" style="381"/>
    <col min="14337" max="14340" width="2" style="381" customWidth="1"/>
    <col min="14341" max="14341" width="2.140625" style="381" customWidth="1"/>
    <col min="14342" max="14342" width="3.5703125" style="381" customWidth="1"/>
    <col min="14343" max="14343" width="34.28515625" style="381" customWidth="1"/>
    <col min="14344" max="14344" width="4.7109375" style="381" customWidth="1"/>
    <col min="14345" max="14345" width="9" style="381" customWidth="1"/>
    <col min="14346" max="14346" width="11.7109375" style="381" customWidth="1"/>
    <col min="14347" max="14347" width="12.42578125" style="381" customWidth="1"/>
    <col min="14348" max="14348" width="10.140625" style="381" customWidth="1"/>
    <col min="14349" max="14352" width="0" style="381" hidden="1" customWidth="1"/>
    <col min="14353" max="14353" width="11.28515625" style="381" customWidth="1"/>
    <col min="14354" max="14354" width="34.42578125" style="381" customWidth="1"/>
    <col min="14355" max="14592" width="9.140625" style="381"/>
    <col min="14593" max="14596" width="2" style="381" customWidth="1"/>
    <col min="14597" max="14597" width="2.140625" style="381" customWidth="1"/>
    <col min="14598" max="14598" width="3.5703125" style="381" customWidth="1"/>
    <col min="14599" max="14599" width="34.28515625" style="381" customWidth="1"/>
    <col min="14600" max="14600" width="4.7109375" style="381" customWidth="1"/>
    <col min="14601" max="14601" width="9" style="381" customWidth="1"/>
    <col min="14602" max="14602" width="11.7109375" style="381" customWidth="1"/>
    <col min="14603" max="14603" width="12.42578125" style="381" customWidth="1"/>
    <col min="14604" max="14604" width="10.140625" style="381" customWidth="1"/>
    <col min="14605" max="14608" width="0" style="381" hidden="1" customWidth="1"/>
    <col min="14609" max="14609" width="11.28515625" style="381" customWidth="1"/>
    <col min="14610" max="14610" width="34.42578125" style="381" customWidth="1"/>
    <col min="14611" max="14848" width="9.140625" style="381"/>
    <col min="14849" max="14852" width="2" style="381" customWidth="1"/>
    <col min="14853" max="14853" width="2.140625" style="381" customWidth="1"/>
    <col min="14854" max="14854" width="3.5703125" style="381" customWidth="1"/>
    <col min="14855" max="14855" width="34.28515625" style="381" customWidth="1"/>
    <col min="14856" max="14856" width="4.7109375" style="381" customWidth="1"/>
    <col min="14857" max="14857" width="9" style="381" customWidth="1"/>
    <col min="14858" max="14858" width="11.7109375" style="381" customWidth="1"/>
    <col min="14859" max="14859" width="12.42578125" style="381" customWidth="1"/>
    <col min="14860" max="14860" width="10.140625" style="381" customWidth="1"/>
    <col min="14861" max="14864" width="0" style="381" hidden="1" customWidth="1"/>
    <col min="14865" max="14865" width="11.28515625" style="381" customWidth="1"/>
    <col min="14866" max="14866" width="34.42578125" style="381" customWidth="1"/>
    <col min="14867" max="15104" width="9.140625" style="381"/>
    <col min="15105" max="15108" width="2" style="381" customWidth="1"/>
    <col min="15109" max="15109" width="2.140625" style="381" customWidth="1"/>
    <col min="15110" max="15110" width="3.5703125" style="381" customWidth="1"/>
    <col min="15111" max="15111" width="34.28515625" style="381" customWidth="1"/>
    <col min="15112" max="15112" width="4.7109375" style="381" customWidth="1"/>
    <col min="15113" max="15113" width="9" style="381" customWidth="1"/>
    <col min="15114" max="15114" width="11.7109375" style="381" customWidth="1"/>
    <col min="15115" max="15115" width="12.42578125" style="381" customWidth="1"/>
    <col min="15116" max="15116" width="10.140625" style="381" customWidth="1"/>
    <col min="15117" max="15120" width="0" style="381" hidden="1" customWidth="1"/>
    <col min="15121" max="15121" width="11.28515625" style="381" customWidth="1"/>
    <col min="15122" max="15122" width="34.42578125" style="381" customWidth="1"/>
    <col min="15123" max="15360" width="9.140625" style="381"/>
    <col min="15361" max="15364" width="2" style="381" customWidth="1"/>
    <col min="15365" max="15365" width="2.140625" style="381" customWidth="1"/>
    <col min="15366" max="15366" width="3.5703125" style="381" customWidth="1"/>
    <col min="15367" max="15367" width="34.28515625" style="381" customWidth="1"/>
    <col min="15368" max="15368" width="4.7109375" style="381" customWidth="1"/>
    <col min="15369" max="15369" width="9" style="381" customWidth="1"/>
    <col min="15370" max="15370" width="11.7109375" style="381" customWidth="1"/>
    <col min="15371" max="15371" width="12.42578125" style="381" customWidth="1"/>
    <col min="15372" max="15372" width="10.140625" style="381" customWidth="1"/>
    <col min="15373" max="15376" width="0" style="381" hidden="1" customWidth="1"/>
    <col min="15377" max="15377" width="11.28515625" style="381" customWidth="1"/>
    <col min="15378" max="15378" width="34.42578125" style="381" customWidth="1"/>
    <col min="15379" max="15616" width="9.140625" style="381"/>
    <col min="15617" max="15620" width="2" style="381" customWidth="1"/>
    <col min="15621" max="15621" width="2.140625" style="381" customWidth="1"/>
    <col min="15622" max="15622" width="3.5703125" style="381" customWidth="1"/>
    <col min="15623" max="15623" width="34.28515625" style="381" customWidth="1"/>
    <col min="15624" max="15624" width="4.7109375" style="381" customWidth="1"/>
    <col min="15625" max="15625" width="9" style="381" customWidth="1"/>
    <col min="15626" max="15626" width="11.7109375" style="381" customWidth="1"/>
    <col min="15627" max="15627" width="12.42578125" style="381" customWidth="1"/>
    <col min="15628" max="15628" width="10.140625" style="381" customWidth="1"/>
    <col min="15629" max="15632" width="0" style="381" hidden="1" customWidth="1"/>
    <col min="15633" max="15633" width="11.28515625" style="381" customWidth="1"/>
    <col min="15634" max="15634" width="34.42578125" style="381" customWidth="1"/>
    <col min="15635" max="15872" width="9.140625" style="381"/>
    <col min="15873" max="15876" width="2" style="381" customWidth="1"/>
    <col min="15877" max="15877" width="2.140625" style="381" customWidth="1"/>
    <col min="15878" max="15878" width="3.5703125" style="381" customWidth="1"/>
    <col min="15879" max="15879" width="34.28515625" style="381" customWidth="1"/>
    <col min="15880" max="15880" width="4.7109375" style="381" customWidth="1"/>
    <col min="15881" max="15881" width="9" style="381" customWidth="1"/>
    <col min="15882" max="15882" width="11.7109375" style="381" customWidth="1"/>
    <col min="15883" max="15883" width="12.42578125" style="381" customWidth="1"/>
    <col min="15884" max="15884" width="10.140625" style="381" customWidth="1"/>
    <col min="15885" max="15888" width="0" style="381" hidden="1" customWidth="1"/>
    <col min="15889" max="15889" width="11.28515625" style="381" customWidth="1"/>
    <col min="15890" max="15890" width="34.42578125" style="381" customWidth="1"/>
    <col min="15891" max="16128" width="9.140625" style="381"/>
    <col min="16129" max="16132" width="2" style="381" customWidth="1"/>
    <col min="16133" max="16133" width="2.140625" style="381" customWidth="1"/>
    <col min="16134" max="16134" width="3.5703125" style="381" customWidth="1"/>
    <col min="16135" max="16135" width="34.28515625" style="381" customWidth="1"/>
    <col min="16136" max="16136" width="4.7109375" style="381" customWidth="1"/>
    <col min="16137" max="16137" width="9" style="381" customWidth="1"/>
    <col min="16138" max="16138" width="11.7109375" style="381" customWidth="1"/>
    <col min="16139" max="16139" width="12.42578125" style="381" customWidth="1"/>
    <col min="16140" max="16140" width="10.140625" style="381" customWidth="1"/>
    <col min="16141" max="16144" width="0" style="381" hidden="1" customWidth="1"/>
    <col min="16145" max="16145" width="11.28515625" style="381" customWidth="1"/>
    <col min="16146" max="16146" width="34.42578125" style="381" customWidth="1"/>
    <col min="16147" max="16384" width="9.140625" style="381"/>
  </cols>
  <sheetData>
    <row r="1" spans="1:36" ht="15" customHeight="1">
      <c r="G1" s="1"/>
      <c r="H1" s="2"/>
      <c r="I1" s="3"/>
      <c r="J1" s="385" t="s">
        <v>0</v>
      </c>
      <c r="K1" s="385"/>
      <c r="L1" s="385"/>
      <c r="M1" s="126"/>
      <c r="N1" s="385"/>
      <c r="O1" s="385"/>
      <c r="P1" s="385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14.25" customHeight="1">
      <c r="H2" s="2"/>
      <c r="I2" s="381"/>
      <c r="J2" s="385" t="s">
        <v>1</v>
      </c>
      <c r="K2" s="385"/>
      <c r="L2" s="385"/>
      <c r="M2" s="126"/>
      <c r="N2" s="385"/>
      <c r="O2" s="385"/>
      <c r="P2" s="385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</row>
    <row r="3" spans="1:36" ht="13.5" customHeight="1">
      <c r="H3" s="4"/>
      <c r="I3" s="2"/>
      <c r="J3" s="385" t="s">
        <v>2</v>
      </c>
      <c r="K3" s="385"/>
      <c r="L3" s="385"/>
      <c r="M3" s="126"/>
      <c r="N3" s="385"/>
      <c r="O3" s="385"/>
      <c r="P3" s="385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</row>
    <row r="4" spans="1:36" ht="14.25" customHeight="1">
      <c r="G4" s="5" t="s">
        <v>3</v>
      </c>
      <c r="H4" s="2"/>
      <c r="I4" s="381"/>
      <c r="J4" s="385" t="s">
        <v>4</v>
      </c>
      <c r="K4" s="385"/>
      <c r="L4" s="385"/>
      <c r="M4" s="126"/>
      <c r="N4" s="127"/>
      <c r="O4" s="127"/>
      <c r="P4" s="385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</row>
    <row r="5" spans="1:36" ht="12" customHeight="1">
      <c r="H5" s="6"/>
      <c r="I5" s="381"/>
      <c r="J5" s="385" t="s">
        <v>483</v>
      </c>
      <c r="K5" s="385"/>
      <c r="L5" s="385"/>
      <c r="M5" s="126"/>
      <c r="N5" s="385"/>
      <c r="O5" s="385"/>
      <c r="P5" s="385"/>
      <c r="Q5" s="385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</row>
    <row r="6" spans="1:36" ht="15.75" customHeight="1">
      <c r="G6" s="135" t="s">
        <v>5</v>
      </c>
      <c r="H6" s="385"/>
      <c r="I6" s="385"/>
      <c r="J6" s="7"/>
      <c r="K6" s="7"/>
      <c r="L6" s="8"/>
      <c r="M6" s="126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</row>
    <row r="7" spans="1:36" ht="18.75" customHeight="1">
      <c r="A7" s="483" t="s">
        <v>6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126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</row>
    <row r="8" spans="1:36" ht="14.25" customHeight="1">
      <c r="A8" s="386"/>
      <c r="B8" s="387"/>
      <c r="C8" s="387"/>
      <c r="D8" s="387"/>
      <c r="E8" s="387"/>
      <c r="F8" s="387"/>
      <c r="G8" s="485" t="s">
        <v>7</v>
      </c>
      <c r="H8" s="485"/>
      <c r="I8" s="485"/>
      <c r="J8" s="485"/>
      <c r="K8" s="485"/>
      <c r="L8" s="387"/>
      <c r="M8" s="126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</row>
    <row r="9" spans="1:36" ht="16.5" customHeight="1">
      <c r="A9" s="479" t="s">
        <v>478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126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</row>
    <row r="10" spans="1:36" ht="15.75" customHeight="1">
      <c r="G10" s="480" t="s">
        <v>465</v>
      </c>
      <c r="H10" s="480"/>
      <c r="I10" s="480"/>
      <c r="J10" s="480"/>
      <c r="K10" s="480"/>
      <c r="M10" s="126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</row>
    <row r="11" spans="1:36" ht="12" customHeight="1">
      <c r="G11" s="486" t="s">
        <v>8</v>
      </c>
      <c r="H11" s="486"/>
      <c r="I11" s="486"/>
      <c r="J11" s="486"/>
      <c r="K11" s="486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</row>
    <row r="12" spans="1:36" ht="9" customHeight="1"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</row>
    <row r="13" spans="1:36" ht="12" customHeight="1">
      <c r="B13" s="479" t="s">
        <v>9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</row>
    <row r="14" spans="1:36" ht="12" customHeight="1"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</row>
    <row r="15" spans="1:36" ht="12.75" customHeight="1">
      <c r="G15" s="480" t="s">
        <v>476</v>
      </c>
      <c r="H15" s="480"/>
      <c r="I15" s="480"/>
      <c r="J15" s="480"/>
      <c r="K15" s="480"/>
    </row>
    <row r="16" spans="1:36" ht="11.25" customHeight="1">
      <c r="G16" s="481" t="s">
        <v>10</v>
      </c>
      <c r="H16" s="481"/>
      <c r="I16" s="481"/>
      <c r="J16" s="481"/>
      <c r="K16" s="481"/>
    </row>
    <row r="17" spans="1:17" ht="15" customHeight="1">
      <c r="B17" s="381"/>
      <c r="C17" s="381"/>
      <c r="D17" s="381"/>
      <c r="E17" s="482" t="s">
        <v>435</v>
      </c>
      <c r="F17" s="482"/>
      <c r="G17" s="482"/>
      <c r="H17" s="482"/>
      <c r="I17" s="482"/>
      <c r="J17" s="482"/>
      <c r="K17" s="482"/>
      <c r="L17" s="381"/>
    </row>
    <row r="18" spans="1:17" ht="12" customHeight="1">
      <c r="A18" s="458" t="s">
        <v>11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128"/>
    </row>
    <row r="19" spans="1:17" ht="12" customHeight="1">
      <c r="F19" s="380"/>
      <c r="J19" s="9"/>
      <c r="K19" s="10"/>
      <c r="L19" s="11" t="s">
        <v>12</v>
      </c>
      <c r="M19" s="128"/>
    </row>
    <row r="20" spans="1:17" ht="11.25" customHeight="1">
      <c r="F20" s="380"/>
      <c r="J20" s="12" t="s">
        <v>13</v>
      </c>
      <c r="K20" s="4"/>
      <c r="L20" s="13">
        <v>188773688</v>
      </c>
      <c r="M20" s="128"/>
    </row>
    <row r="21" spans="1:17" ht="12" customHeight="1">
      <c r="E21" s="385"/>
      <c r="F21" s="388"/>
      <c r="G21" s="380" t="s">
        <v>228</v>
      </c>
      <c r="I21" s="14"/>
      <c r="J21" s="14"/>
      <c r="K21" s="15" t="s">
        <v>14</v>
      </c>
      <c r="L21" s="13"/>
      <c r="M21" s="128"/>
    </row>
    <row r="22" spans="1:17" ht="14.25" customHeight="1">
      <c r="A22" s="463" t="s">
        <v>260</v>
      </c>
      <c r="B22" s="463"/>
      <c r="C22" s="463"/>
      <c r="D22" s="463"/>
      <c r="E22" s="463"/>
      <c r="F22" s="463"/>
      <c r="G22" s="463"/>
      <c r="H22" s="463"/>
      <c r="I22" s="463"/>
      <c r="K22" s="15" t="s">
        <v>15</v>
      </c>
      <c r="L22" s="16" t="s">
        <v>16</v>
      </c>
      <c r="M22" s="128"/>
    </row>
    <row r="23" spans="1:17" ht="14.25" customHeight="1">
      <c r="A23" s="463" t="s">
        <v>289</v>
      </c>
      <c r="B23" s="463"/>
      <c r="C23" s="463"/>
      <c r="D23" s="463"/>
      <c r="E23" s="463"/>
      <c r="F23" s="463"/>
      <c r="G23" s="463"/>
      <c r="H23" s="463"/>
      <c r="I23" s="463"/>
      <c r="J23" s="382" t="s">
        <v>17</v>
      </c>
      <c r="K23" s="18" t="s">
        <v>18</v>
      </c>
      <c r="L23" s="13"/>
      <c r="M23" s="128"/>
    </row>
    <row r="24" spans="1:17" ht="12.75" customHeight="1">
      <c r="F24" s="380"/>
      <c r="G24" s="19" t="s">
        <v>19</v>
      </c>
      <c r="H24" s="20"/>
      <c r="I24" s="21"/>
      <c r="J24" s="22"/>
      <c r="K24" s="13"/>
      <c r="L24" s="13"/>
      <c r="M24" s="128"/>
    </row>
    <row r="25" spans="1:17" ht="13.5" customHeight="1">
      <c r="F25" s="380"/>
      <c r="G25" s="462" t="s">
        <v>20</v>
      </c>
      <c r="H25" s="462"/>
      <c r="I25" s="136" t="s">
        <v>261</v>
      </c>
      <c r="J25" s="137" t="s">
        <v>262</v>
      </c>
      <c r="K25" s="138" t="s">
        <v>263</v>
      </c>
      <c r="L25" s="138" t="s">
        <v>261</v>
      </c>
      <c r="M25" s="128"/>
    </row>
    <row r="26" spans="1:17">
      <c r="A26" s="464"/>
      <c r="B26" s="464"/>
      <c r="C26" s="464"/>
      <c r="D26" s="464"/>
      <c r="E26" s="464"/>
      <c r="F26" s="464"/>
      <c r="G26" s="464"/>
      <c r="H26" s="464"/>
      <c r="I26" s="464"/>
      <c r="J26" s="25"/>
      <c r="K26" s="26"/>
      <c r="L26" s="27" t="s">
        <v>437</v>
      </c>
      <c r="M26" s="129"/>
    </row>
    <row r="27" spans="1:17" ht="24" customHeight="1">
      <c r="A27" s="465" t="s">
        <v>21</v>
      </c>
      <c r="B27" s="466"/>
      <c r="C27" s="466"/>
      <c r="D27" s="466"/>
      <c r="E27" s="466"/>
      <c r="F27" s="466"/>
      <c r="G27" s="469" t="s">
        <v>22</v>
      </c>
      <c r="H27" s="471" t="s">
        <v>23</v>
      </c>
      <c r="I27" s="473" t="s">
        <v>24</v>
      </c>
      <c r="J27" s="474"/>
      <c r="K27" s="475" t="s">
        <v>25</v>
      </c>
      <c r="L27" s="477" t="s">
        <v>26</v>
      </c>
      <c r="M27" s="129"/>
    </row>
    <row r="28" spans="1:17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27</v>
      </c>
      <c r="J28" s="29" t="s">
        <v>28</v>
      </c>
      <c r="K28" s="476"/>
      <c r="L28" s="478"/>
    </row>
    <row r="29" spans="1:17" ht="11.25" customHeight="1">
      <c r="A29" s="459" t="s">
        <v>29</v>
      </c>
      <c r="B29" s="460"/>
      <c r="C29" s="460"/>
      <c r="D29" s="460"/>
      <c r="E29" s="460"/>
      <c r="F29" s="461"/>
      <c r="G29" s="30">
        <v>2</v>
      </c>
      <c r="H29" s="31">
        <v>3</v>
      </c>
      <c r="I29" s="32" t="s">
        <v>30</v>
      </c>
      <c r="J29" s="33" t="s">
        <v>31</v>
      </c>
      <c r="K29" s="34">
        <v>6</v>
      </c>
      <c r="L29" s="34">
        <v>7</v>
      </c>
    </row>
    <row r="30" spans="1:17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32</v>
      </c>
      <c r="H30" s="39">
        <v>1</v>
      </c>
      <c r="I30" s="40">
        <f>SUM(I31+I42+I61+I82+I89+I109+I131+I150+I160)</f>
        <v>275200</v>
      </c>
      <c r="J30" s="40">
        <f>SUM(J31+J42+J61+J82+J89+J109+J131+J150+J160)</f>
        <v>217500</v>
      </c>
      <c r="K30" s="41">
        <f>SUM(K31+K42+K61+K82+K89+K109+K131+K150+K160)</f>
        <v>185029.52</v>
      </c>
      <c r="L30" s="40">
        <f>SUM(L31+L42+L61+L82+L89+L109+L131+L150+L160)</f>
        <v>185029.52</v>
      </c>
    </row>
    <row r="31" spans="1:17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33</v>
      </c>
      <c r="H31" s="39">
        <v>2</v>
      </c>
      <c r="I31" s="40">
        <f>SUM(I32+I38)</f>
        <v>213800</v>
      </c>
      <c r="J31" s="40">
        <f>SUM(J32+J38)</f>
        <v>162100</v>
      </c>
      <c r="K31" s="48">
        <f>SUM(K32+K38)</f>
        <v>144202.97</v>
      </c>
      <c r="L31" s="49">
        <f>SUM(L32+L38)</f>
        <v>144202.97</v>
      </c>
    </row>
    <row r="32" spans="1:17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34</v>
      </c>
      <c r="H32" s="39">
        <v>3</v>
      </c>
      <c r="I32" s="40">
        <f>SUM(I33)</f>
        <v>210400</v>
      </c>
      <c r="J32" s="40">
        <f>SUM(J33)</f>
        <v>159200</v>
      </c>
      <c r="K32" s="41">
        <f>SUM(K33)</f>
        <v>141690.53</v>
      </c>
      <c r="L32" s="40">
        <f>SUM(L33)</f>
        <v>141690.53</v>
      </c>
      <c r="Q32" s="130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34</v>
      </c>
      <c r="H33" s="39">
        <v>4</v>
      </c>
      <c r="I33" s="40">
        <f>SUM(I34+I36)</f>
        <v>210400</v>
      </c>
      <c r="J33" s="40">
        <f t="shared" ref="J33:L34" si="0">SUM(J34)</f>
        <v>159200</v>
      </c>
      <c r="K33" s="40">
        <f t="shared" si="0"/>
        <v>141690.53</v>
      </c>
      <c r="L33" s="40">
        <f t="shared" si="0"/>
        <v>141690.53</v>
      </c>
      <c r="Q33" s="130"/>
      <c r="R33" s="130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35</v>
      </c>
      <c r="H34" s="39">
        <v>5</v>
      </c>
      <c r="I34" s="41">
        <f>SUM(I35)</f>
        <v>210400</v>
      </c>
      <c r="J34" s="41">
        <f t="shared" si="0"/>
        <v>159200</v>
      </c>
      <c r="K34" s="41">
        <f t="shared" si="0"/>
        <v>141690.53</v>
      </c>
      <c r="L34" s="41">
        <f t="shared" si="0"/>
        <v>141690.53</v>
      </c>
      <c r="Q34" s="130"/>
      <c r="R34" s="130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35</v>
      </c>
      <c r="H35" s="39">
        <v>6</v>
      </c>
      <c r="I35" s="55">
        <v>210400</v>
      </c>
      <c r="J35" s="56">
        <v>159200</v>
      </c>
      <c r="K35" s="56">
        <v>141690.53</v>
      </c>
      <c r="L35" s="56">
        <v>141690.53</v>
      </c>
      <c r="Q35" s="130"/>
      <c r="R35" s="130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36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Q36" s="130"/>
      <c r="R36" s="130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36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Q37" s="130"/>
      <c r="R37" s="130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37</v>
      </c>
      <c r="H38" s="39">
        <v>9</v>
      </c>
      <c r="I38" s="41">
        <f t="shared" ref="I38:L40" si="1">I39</f>
        <v>3400</v>
      </c>
      <c r="J38" s="40">
        <f t="shared" si="1"/>
        <v>2900</v>
      </c>
      <c r="K38" s="41">
        <f t="shared" si="1"/>
        <v>2512.44</v>
      </c>
      <c r="L38" s="40">
        <f t="shared" si="1"/>
        <v>2512.44</v>
      </c>
      <c r="Q38" s="130"/>
      <c r="R38" s="130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37</v>
      </c>
      <c r="H39" s="39">
        <v>10</v>
      </c>
      <c r="I39" s="41">
        <f t="shared" si="1"/>
        <v>3400</v>
      </c>
      <c r="J39" s="40">
        <f t="shared" si="1"/>
        <v>2900</v>
      </c>
      <c r="K39" s="40">
        <f t="shared" si="1"/>
        <v>2512.44</v>
      </c>
      <c r="L39" s="40">
        <f t="shared" si="1"/>
        <v>2512.44</v>
      </c>
      <c r="Q39" s="130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37</v>
      </c>
      <c r="H40" s="39">
        <v>11</v>
      </c>
      <c r="I40" s="40">
        <f t="shared" si="1"/>
        <v>3400</v>
      </c>
      <c r="J40" s="40">
        <f t="shared" si="1"/>
        <v>2900</v>
      </c>
      <c r="K40" s="40">
        <f t="shared" si="1"/>
        <v>2512.44</v>
      </c>
      <c r="L40" s="40">
        <f t="shared" si="1"/>
        <v>2512.44</v>
      </c>
      <c r="Q40" s="130"/>
      <c r="R40" s="130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37</v>
      </c>
      <c r="H41" s="39">
        <v>12</v>
      </c>
      <c r="I41" s="57">
        <v>3400</v>
      </c>
      <c r="J41" s="56">
        <v>2900</v>
      </c>
      <c r="K41" s="56">
        <v>2512.44</v>
      </c>
      <c r="L41" s="56">
        <v>2512.44</v>
      </c>
      <c r="Q41" s="130"/>
      <c r="R41" s="130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38</v>
      </c>
      <c r="H42" s="39">
        <v>13</v>
      </c>
      <c r="I42" s="60">
        <f t="shared" ref="I42:L44" si="2">I43</f>
        <v>61000</v>
      </c>
      <c r="J42" s="61">
        <f t="shared" si="2"/>
        <v>55000</v>
      </c>
      <c r="K42" s="60">
        <f t="shared" si="2"/>
        <v>40643.64</v>
      </c>
      <c r="L42" s="60">
        <f t="shared" si="2"/>
        <v>40643.64</v>
      </c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38</v>
      </c>
      <c r="H43" s="39">
        <v>14</v>
      </c>
      <c r="I43" s="40">
        <f t="shared" si="2"/>
        <v>61000</v>
      </c>
      <c r="J43" s="41">
        <f t="shared" si="2"/>
        <v>55000</v>
      </c>
      <c r="K43" s="40">
        <f t="shared" si="2"/>
        <v>40643.64</v>
      </c>
      <c r="L43" s="41">
        <f t="shared" si="2"/>
        <v>40643.64</v>
      </c>
      <c r="Q43" s="130"/>
      <c r="S43" s="130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38</v>
      </c>
      <c r="H44" s="39">
        <v>15</v>
      </c>
      <c r="I44" s="40">
        <f t="shared" si="2"/>
        <v>61000</v>
      </c>
      <c r="J44" s="41">
        <f t="shared" si="2"/>
        <v>55000</v>
      </c>
      <c r="K44" s="49">
        <f t="shared" si="2"/>
        <v>40643.64</v>
      </c>
      <c r="L44" s="49">
        <f t="shared" si="2"/>
        <v>40643.64</v>
      </c>
      <c r="Q44" s="130"/>
      <c r="R44" s="130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38</v>
      </c>
      <c r="H45" s="39">
        <v>16</v>
      </c>
      <c r="I45" s="67">
        <f>SUM(I46:I60)</f>
        <v>61000</v>
      </c>
      <c r="J45" s="67">
        <f>SUM(J46:J60)</f>
        <v>55000</v>
      </c>
      <c r="K45" s="68">
        <f>SUM(K46:K60)</f>
        <v>40643.64</v>
      </c>
      <c r="L45" s="68">
        <f>SUM(L46:L60)</f>
        <v>40643.64</v>
      </c>
      <c r="Q45" s="130"/>
      <c r="R45" s="130"/>
    </row>
    <row r="46" spans="1:19" ht="15.75" hidden="1" customHeight="1" collapsed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39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Q46" s="130"/>
      <c r="R46" s="130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40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Q47" s="130"/>
      <c r="R47" s="130"/>
    </row>
    <row r="48" spans="1:19" ht="26.25" customHeight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41</v>
      </c>
      <c r="H48" s="39">
        <v>19</v>
      </c>
      <c r="I48" s="56">
        <v>2300</v>
      </c>
      <c r="J48" s="56">
        <v>1800</v>
      </c>
      <c r="K48" s="56">
        <v>944.13</v>
      </c>
      <c r="L48" s="56">
        <v>944.13</v>
      </c>
      <c r="Q48" s="130"/>
      <c r="R48" s="130"/>
    </row>
    <row r="49" spans="1:19" ht="27" customHeight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42</v>
      </c>
      <c r="H49" s="39">
        <v>20</v>
      </c>
      <c r="I49" s="56">
        <v>1100</v>
      </c>
      <c r="J49" s="56">
        <v>1100</v>
      </c>
      <c r="K49" s="56">
        <v>143.82</v>
      </c>
      <c r="L49" s="56">
        <v>143.82</v>
      </c>
      <c r="Q49" s="130"/>
      <c r="R49" s="130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43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Q50" s="130"/>
      <c r="R50" s="130"/>
    </row>
    <row r="51" spans="1:19" ht="1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44</v>
      </c>
      <c r="H51" s="39">
        <v>22</v>
      </c>
      <c r="I51" s="57">
        <v>2000</v>
      </c>
      <c r="J51" s="56">
        <v>1900</v>
      </c>
      <c r="K51" s="56">
        <v>276.08999999999997</v>
      </c>
      <c r="L51" s="56">
        <v>276.08999999999997</v>
      </c>
      <c r="Q51" s="130"/>
      <c r="R51" s="130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45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Q52" s="130"/>
      <c r="R52" s="130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46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Q53" s="130"/>
      <c r="R53" s="130"/>
    </row>
    <row r="54" spans="1:19" ht="27.75" customHeight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47</v>
      </c>
      <c r="H54" s="39">
        <v>25</v>
      </c>
      <c r="I54" s="57">
        <v>2200</v>
      </c>
      <c r="J54" s="56">
        <v>1800</v>
      </c>
      <c r="K54" s="56">
        <v>315.81</v>
      </c>
      <c r="L54" s="56">
        <v>315.81</v>
      </c>
      <c r="Q54" s="130"/>
      <c r="R54" s="130"/>
    </row>
    <row r="55" spans="1:19" ht="15.75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48</v>
      </c>
      <c r="H55" s="39">
        <v>26</v>
      </c>
      <c r="I55" s="57">
        <v>1500</v>
      </c>
      <c r="J55" s="56">
        <v>1400</v>
      </c>
      <c r="K55" s="56">
        <v>184.81</v>
      </c>
      <c r="L55" s="56">
        <v>184.81</v>
      </c>
      <c r="Q55" s="130"/>
      <c r="R55" s="130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49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Q56" s="130"/>
      <c r="R56" s="130"/>
    </row>
    <row r="57" spans="1:19" ht="14.2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50</v>
      </c>
      <c r="H57" s="39">
        <v>28</v>
      </c>
      <c r="I57" s="57">
        <v>6700</v>
      </c>
      <c r="J57" s="56">
        <v>6300</v>
      </c>
      <c r="K57" s="56">
        <v>5595.05</v>
      </c>
      <c r="L57" s="56">
        <v>5595.05</v>
      </c>
      <c r="Q57" s="130"/>
      <c r="R57" s="130"/>
    </row>
    <row r="58" spans="1:19" ht="27.7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51</v>
      </c>
      <c r="H58" s="39">
        <v>29</v>
      </c>
      <c r="I58" s="57">
        <v>2200</v>
      </c>
      <c r="J58" s="56">
        <v>1700</v>
      </c>
      <c r="K58" s="56">
        <v>857.7</v>
      </c>
      <c r="L58" s="56">
        <v>857.7</v>
      </c>
      <c r="Q58" s="130"/>
      <c r="R58" s="130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52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Q59" s="130"/>
      <c r="R59" s="130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53</v>
      </c>
      <c r="H60" s="39">
        <v>31</v>
      </c>
      <c r="I60" s="57">
        <v>43000</v>
      </c>
      <c r="J60" s="56">
        <v>39000</v>
      </c>
      <c r="K60" s="56">
        <v>32326.23</v>
      </c>
      <c r="L60" s="56">
        <v>32326.23</v>
      </c>
      <c r="Q60" s="130"/>
      <c r="R60" s="130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54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55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Q62" s="130"/>
      <c r="S62" s="130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56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Q63" s="130"/>
      <c r="R63" s="130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56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Q64" s="130"/>
      <c r="R64" s="130"/>
    </row>
    <row r="65" spans="1:18" s="131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57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0"/>
      <c r="R65" s="130"/>
    </row>
    <row r="66" spans="1:18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58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Q66" s="130"/>
      <c r="R66" s="130"/>
    </row>
    <row r="67" spans="1:18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59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Q67" s="130"/>
      <c r="R67" s="130"/>
    </row>
    <row r="68" spans="1:18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60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Q68" s="130"/>
      <c r="R68" s="130"/>
    </row>
    <row r="69" spans="1:18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60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Q69" s="130"/>
      <c r="R69" s="130"/>
    </row>
    <row r="70" spans="1:18" s="131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57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0"/>
      <c r="R70" s="130"/>
    </row>
    <row r="71" spans="1:18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58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Q71" s="130"/>
      <c r="R71" s="130"/>
    </row>
    <row r="72" spans="1:18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59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Q72" s="130"/>
      <c r="R72" s="130"/>
    </row>
    <row r="73" spans="1:18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61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Q73" s="130"/>
      <c r="R73" s="130"/>
    </row>
    <row r="74" spans="1:18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62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Q74" s="130"/>
      <c r="R74" s="130"/>
    </row>
    <row r="75" spans="1:18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63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Q75" s="130"/>
      <c r="R75" s="130"/>
    </row>
    <row r="76" spans="1:18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64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Q76" s="130"/>
      <c r="R76" s="130"/>
    </row>
    <row r="77" spans="1:18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65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Q77" s="130"/>
      <c r="R77" s="130"/>
    </row>
    <row r="78" spans="1:18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66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</row>
    <row r="79" spans="1:18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66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</row>
    <row r="80" spans="1:18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66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</row>
    <row r="81" spans="1:12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66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</row>
    <row r="82" spans="1:12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67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</row>
    <row r="83" spans="1:12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68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</row>
    <row r="84" spans="1:12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68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</row>
    <row r="85" spans="1:12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68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</row>
    <row r="86" spans="1:12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69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</row>
    <row r="87" spans="1:12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70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</row>
    <row r="88" spans="1:12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71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</row>
    <row r="89" spans="1:12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72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</row>
    <row r="90" spans="1:12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73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</row>
    <row r="91" spans="1:12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73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</row>
    <row r="92" spans="1:12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73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</row>
    <row r="93" spans="1:12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74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</row>
    <row r="94" spans="1:12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75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</row>
    <row r="95" spans="1:12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76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</row>
    <row r="96" spans="1:12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76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</row>
    <row r="97" spans="1:12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76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</row>
    <row r="98" spans="1:12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77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</row>
    <row r="99" spans="1:12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78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</row>
    <row r="100" spans="1:12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79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</row>
    <row r="101" spans="1:12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80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</row>
    <row r="102" spans="1:12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80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</row>
    <row r="103" spans="1:12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80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</row>
    <row r="104" spans="1:12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81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</row>
    <row r="105" spans="1:12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82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</row>
    <row r="106" spans="1:12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82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</row>
    <row r="107" spans="1:12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82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</row>
    <row r="108" spans="1:12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83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</row>
    <row r="109" spans="1:12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84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</row>
    <row r="110" spans="1:12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85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</row>
    <row r="111" spans="1:12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85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</row>
    <row r="112" spans="1:12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85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</row>
    <row r="113" spans="1:12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86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</row>
    <row r="114" spans="1:12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87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</row>
    <row r="115" spans="1:12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88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</row>
    <row r="116" spans="1:12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88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</row>
    <row r="117" spans="1:12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88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</row>
    <row r="118" spans="1:12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88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</row>
    <row r="119" spans="1:12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89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</row>
    <row r="120" spans="1:12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89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</row>
    <row r="121" spans="1:12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89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</row>
    <row r="122" spans="1:12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89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</row>
    <row r="123" spans="1:12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90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</row>
    <row r="124" spans="1:12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90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</row>
    <row r="125" spans="1:12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90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</row>
    <row r="126" spans="1:12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90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</row>
    <row r="127" spans="1:12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91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</row>
    <row r="128" spans="1:12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92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</row>
    <row r="129" spans="1:12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91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</row>
    <row r="130" spans="1:12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93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</row>
    <row r="131" spans="1:12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94</v>
      </c>
      <c r="H131" s="39">
        <v>102</v>
      </c>
      <c r="I131" s="41">
        <f>SUM(I132+I137+I145)</f>
        <v>400</v>
      </c>
      <c r="J131" s="80">
        <f>SUM(J132+J137+J145)</f>
        <v>400</v>
      </c>
      <c r="K131" s="41">
        <f>SUM(K132+K137+K145)</f>
        <v>182.91</v>
      </c>
      <c r="L131" s="40">
        <f>SUM(L132+L137+L145)</f>
        <v>182.91</v>
      </c>
    </row>
    <row r="132" spans="1:12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95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</row>
    <row r="133" spans="1:12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95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</row>
    <row r="134" spans="1:12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95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</row>
    <row r="135" spans="1:12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96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97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</row>
    <row r="137" spans="1:12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98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</row>
    <row r="138" spans="1:12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99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</row>
    <row r="139" spans="1:12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99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</row>
    <row r="140" spans="1:12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100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</row>
    <row r="141" spans="1:12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101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</row>
    <row r="142" spans="1:12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102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</row>
    <row r="143" spans="1:12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102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</row>
    <row r="144" spans="1:12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102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</row>
    <row r="145" spans="1:12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103</v>
      </c>
      <c r="H145" s="39">
        <v>116</v>
      </c>
      <c r="I145" s="41">
        <f t="shared" ref="I145:L146" si="15">I146</f>
        <v>400</v>
      </c>
      <c r="J145" s="80">
        <f t="shared" si="15"/>
        <v>400</v>
      </c>
      <c r="K145" s="41">
        <f t="shared" si="15"/>
        <v>182.91</v>
      </c>
      <c r="L145" s="40">
        <f t="shared" si="15"/>
        <v>182.91</v>
      </c>
    </row>
    <row r="146" spans="1:12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103</v>
      </c>
      <c r="H146" s="39">
        <v>117</v>
      </c>
      <c r="I146" s="68">
        <f t="shared" si="15"/>
        <v>400</v>
      </c>
      <c r="J146" s="93">
        <f t="shared" si="15"/>
        <v>400</v>
      </c>
      <c r="K146" s="68">
        <f t="shared" si="15"/>
        <v>182.91</v>
      </c>
      <c r="L146" s="67">
        <f t="shared" si="15"/>
        <v>182.91</v>
      </c>
    </row>
    <row r="147" spans="1:12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103</v>
      </c>
      <c r="H147" s="39">
        <v>118</v>
      </c>
      <c r="I147" s="41">
        <f>SUM(I148:I149)</f>
        <v>400</v>
      </c>
      <c r="J147" s="80">
        <f>SUM(J148:J149)</f>
        <v>400</v>
      </c>
      <c r="K147" s="41">
        <f>SUM(K148:K149)</f>
        <v>182.91</v>
      </c>
      <c r="L147" s="40">
        <f>SUM(L148:L149)</f>
        <v>182.91</v>
      </c>
    </row>
    <row r="148" spans="1:12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104</v>
      </c>
      <c r="H148" s="39">
        <v>119</v>
      </c>
      <c r="I148" s="94">
        <v>400</v>
      </c>
      <c r="J148" s="94">
        <v>400</v>
      </c>
      <c r="K148" s="94">
        <v>182.91</v>
      </c>
      <c r="L148" s="94">
        <v>182.91</v>
      </c>
    </row>
    <row r="149" spans="1:12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105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</row>
    <row r="150" spans="1:12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106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</row>
    <row r="151" spans="1:12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106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</row>
    <row r="152" spans="1:12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107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</row>
    <row r="153" spans="1:12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107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</row>
    <row r="154" spans="1:12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108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</row>
    <row r="155" spans="1:12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109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</row>
    <row r="156" spans="1:12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429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</row>
    <row r="157" spans="1:12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111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</row>
    <row r="158" spans="1:12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111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</row>
    <row r="159" spans="1:12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111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</row>
    <row r="160" spans="1:12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112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</row>
    <row r="161" spans="1:12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113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2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114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</row>
    <row r="163" spans="1:12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114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</row>
    <row r="164" spans="1:12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114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115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</row>
    <row r="166" spans="1:12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116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</row>
    <row r="167" spans="1:12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117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</row>
    <row r="168" spans="1:12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118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</row>
    <row r="169" spans="1:12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119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</row>
    <row r="170" spans="1:12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120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</row>
    <row r="171" spans="1:12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121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</row>
    <row r="172" spans="1:12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122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</row>
    <row r="173" spans="1:12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123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</row>
    <row r="174" spans="1:12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124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</row>
    <row r="175" spans="1:12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125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</row>
    <row r="176" spans="1:12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126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</row>
    <row r="177" spans="1:16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127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</row>
    <row r="178" spans="1:16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128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</row>
    <row r="179" spans="1:16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129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</row>
    <row r="180" spans="1:16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130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</row>
    <row r="181" spans="1:16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130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</row>
    <row r="182" spans="1:16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131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</row>
    <row r="183" spans="1:16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131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</row>
    <row r="184" spans="1:16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132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</row>
    <row r="185" spans="1:16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133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</row>
    <row r="186" spans="1:16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134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</row>
    <row r="187" spans="1:16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135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</row>
    <row r="188" spans="1:16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135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</row>
    <row r="189" spans="1:16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136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</row>
    <row r="190" spans="1:16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137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</row>
    <row r="191" spans="1:16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138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</row>
    <row r="192" spans="1:16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389" t="s">
        <v>438</v>
      </c>
      <c r="H192" s="39">
        <v>163</v>
      </c>
      <c r="I192" s="390">
        <v>0</v>
      </c>
      <c r="J192" s="391">
        <v>0</v>
      </c>
      <c r="K192" s="57">
        <v>0</v>
      </c>
      <c r="L192" s="57">
        <v>0</v>
      </c>
    </row>
    <row r="193" spans="1:12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139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</row>
    <row r="194" spans="1:12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139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</row>
    <row r="195" spans="1:12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140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</row>
    <row r="196" spans="1:12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141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</row>
    <row r="197" spans="1:12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142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</row>
    <row r="198" spans="1:12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143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</row>
    <row r="199" spans="1:12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143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</row>
    <row r="200" spans="1:12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143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</row>
    <row r="201" spans="1:12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144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</row>
    <row r="202" spans="1:12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144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</row>
    <row r="203" spans="1:12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144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</row>
    <row r="204" spans="1:12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145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</row>
    <row r="205" spans="1:12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146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</row>
    <row r="206" spans="1:12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147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</row>
    <row r="207" spans="1:12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148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</row>
    <row r="208" spans="1:12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149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</row>
    <row r="209" spans="1:16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150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</row>
    <row r="210" spans="1:16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150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</row>
    <row r="211" spans="1:16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150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</row>
    <row r="212" spans="1:16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151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</row>
    <row r="213" spans="1:16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151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2"/>
      <c r="N213" s="132"/>
      <c r="O213" s="132"/>
      <c r="P213" s="132"/>
    </row>
    <row r="214" spans="1:16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152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</row>
    <row r="215" spans="1:16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153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</row>
    <row r="216" spans="1:16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154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</row>
    <row r="217" spans="1:16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155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</row>
    <row r="218" spans="1:16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156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</row>
    <row r="219" spans="1:16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151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</row>
    <row r="220" spans="1:16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157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</row>
    <row r="221" spans="1:16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157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</row>
    <row r="222" spans="1:16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158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</row>
    <row r="223" spans="1:16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158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</row>
    <row r="224" spans="1:16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159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</row>
    <row r="225" spans="1:12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159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</row>
    <row r="226" spans="1:12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159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</row>
    <row r="227" spans="1:12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160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</row>
    <row r="228" spans="1:12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161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</row>
    <row r="229" spans="1:12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162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</row>
    <row r="230" spans="1:12" s="380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163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2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164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</row>
    <row r="232" spans="1:12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165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</row>
    <row r="233" spans="1:12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166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</row>
    <row r="234" spans="1:12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166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</row>
    <row r="235" spans="1:12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167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</row>
    <row r="236" spans="1:12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168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</row>
    <row r="237" spans="1:12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169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</row>
    <row r="238" spans="1:12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170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</row>
    <row r="239" spans="1:12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171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</row>
    <row r="240" spans="1:12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172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</row>
    <row r="241" spans="1:12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173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</row>
    <row r="242" spans="1:12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173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</row>
    <row r="243" spans="1:12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174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</row>
    <row r="244" spans="1:12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175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</row>
    <row r="245" spans="1:12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176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</row>
    <row r="246" spans="1:12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176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</row>
    <row r="247" spans="1:12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177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</row>
    <row r="248" spans="1:12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178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</row>
    <row r="249" spans="1:12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179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</row>
    <row r="250" spans="1:12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179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</row>
    <row r="251" spans="1:12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180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</row>
    <row r="252" spans="1:12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181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</row>
    <row r="253" spans="1:12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182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</row>
    <row r="254" spans="1:12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182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</row>
    <row r="255" spans="1:12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182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</row>
    <row r="256" spans="1:12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183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</row>
    <row r="257" spans="1:12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183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</row>
    <row r="258" spans="1:12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183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</row>
    <row r="259" spans="1:12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184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</row>
    <row r="260" spans="1:12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184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</row>
    <row r="261" spans="1:12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185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</row>
    <row r="262" spans="1:12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186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</row>
    <row r="263" spans="1:12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187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</row>
    <row r="264" spans="1:12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188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</row>
    <row r="265" spans="1:12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166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</row>
    <row r="266" spans="1:12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166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</row>
    <row r="267" spans="1:12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189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</row>
    <row r="268" spans="1:12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168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</row>
    <row r="269" spans="1:12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169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</row>
    <row r="270" spans="1:12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170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</row>
    <row r="271" spans="1:12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171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</row>
    <row r="272" spans="1:12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190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</row>
    <row r="273" spans="1:12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191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</row>
    <row r="274" spans="1:12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191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</row>
    <row r="275" spans="1:12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192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</row>
    <row r="276" spans="1:12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193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</row>
    <row r="277" spans="1:12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194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</row>
    <row r="278" spans="1:12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194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</row>
    <row r="279" spans="1:12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195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</row>
    <row r="280" spans="1:12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196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</row>
    <row r="281" spans="1:12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197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</row>
    <row r="282" spans="1:12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197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</row>
    <row r="283" spans="1:12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198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</row>
    <row r="284" spans="1:12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199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</row>
    <row r="285" spans="1:12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200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</row>
    <row r="286" spans="1:12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200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</row>
    <row r="287" spans="1:12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200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</row>
    <row r="288" spans="1:12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183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</row>
    <row r="289" spans="1:12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183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</row>
    <row r="290" spans="1:12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183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</row>
    <row r="291" spans="1:12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184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</row>
    <row r="292" spans="1:12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184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</row>
    <row r="293" spans="1:12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185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</row>
    <row r="294" spans="1:12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186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</row>
    <row r="295" spans="1:12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201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</row>
    <row r="296" spans="1:12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202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</row>
    <row r="297" spans="1:12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188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</row>
    <row r="298" spans="1:12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166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</row>
    <row r="299" spans="1:12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166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</row>
    <row r="300" spans="1:12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189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</row>
    <row r="301" spans="1:12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168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</row>
    <row r="302" spans="1:12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169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</row>
    <row r="303" spans="1:12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170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</row>
    <row r="304" spans="1:12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203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</row>
    <row r="305" spans="1:12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190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</row>
    <row r="306" spans="1:12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204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</row>
    <row r="307" spans="1:12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204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</row>
    <row r="308" spans="1:12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205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</row>
    <row r="309" spans="1:12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206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</row>
    <row r="310" spans="1:12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207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</row>
    <row r="311" spans="1:12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207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</row>
    <row r="312" spans="1:12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208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</row>
    <row r="313" spans="1:12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209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</row>
    <row r="314" spans="1:12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210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</row>
    <row r="315" spans="1:12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210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</row>
    <row r="316" spans="1:12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211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</row>
    <row r="317" spans="1:12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212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</row>
    <row r="318" spans="1:12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213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</row>
    <row r="319" spans="1:12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213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</row>
    <row r="320" spans="1:12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214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</row>
    <row r="321" spans="1:16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183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</row>
    <row r="322" spans="1:16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183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</row>
    <row r="323" spans="1:16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183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</row>
    <row r="324" spans="1:16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215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</row>
    <row r="325" spans="1:16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215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</row>
    <row r="326" spans="1:16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216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</row>
    <row r="327" spans="1:16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217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</row>
    <row r="328" spans="1:16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218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</row>
    <row r="329" spans="1:16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165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</row>
    <row r="330" spans="1:16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165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3"/>
      <c r="N330" s="133"/>
      <c r="O330" s="133"/>
      <c r="P330" s="133"/>
    </row>
    <row r="331" spans="1:16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166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</row>
    <row r="332" spans="1:16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189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</row>
    <row r="333" spans="1:16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168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</row>
    <row r="334" spans="1:16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169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</row>
    <row r="335" spans="1:16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170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</row>
    <row r="336" spans="1:16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171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</row>
    <row r="337" spans="1:12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190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</row>
    <row r="338" spans="1:12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204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</row>
    <row r="339" spans="1:12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204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</row>
    <row r="340" spans="1:12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205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</row>
    <row r="341" spans="1:12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206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</row>
    <row r="342" spans="1:12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207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</row>
    <row r="343" spans="1:12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207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</row>
    <row r="344" spans="1:12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208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</row>
    <row r="345" spans="1:12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209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</row>
    <row r="346" spans="1:12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210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</row>
    <row r="347" spans="1:12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210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</row>
    <row r="348" spans="1:12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211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</row>
    <row r="349" spans="1:12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219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</row>
    <row r="350" spans="1:12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213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</row>
    <row r="351" spans="1:12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213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</row>
    <row r="352" spans="1:12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213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</row>
    <row r="353" spans="1:12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183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</row>
    <row r="354" spans="1:12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183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</row>
    <row r="355" spans="1:12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183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</row>
    <row r="356" spans="1:12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215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</row>
    <row r="357" spans="1:12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215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</row>
    <row r="358" spans="1:12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216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</row>
    <row r="359" spans="1:12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217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</row>
    <row r="360" spans="1:12" ht="18.75" customHeight="1">
      <c r="A360" s="20"/>
      <c r="B360" s="20"/>
      <c r="C360" s="21"/>
      <c r="D360" s="112"/>
      <c r="E360" s="113"/>
      <c r="F360" s="114"/>
      <c r="G360" s="115" t="s">
        <v>220</v>
      </c>
      <c r="H360" s="39">
        <v>330</v>
      </c>
      <c r="I360" s="89">
        <f>SUM(I30+I176)</f>
        <v>275200</v>
      </c>
      <c r="J360" s="89">
        <f>SUM(J30+J176)</f>
        <v>217500</v>
      </c>
      <c r="K360" s="89">
        <f>SUM(K30+K176)</f>
        <v>185029.52</v>
      </c>
      <c r="L360" s="89">
        <f>SUM(L30+L176)</f>
        <v>185029.52</v>
      </c>
    </row>
    <row r="361" spans="1:12" ht="18.75" customHeight="1">
      <c r="G361" s="116"/>
      <c r="H361" s="39"/>
      <c r="I361" s="117"/>
      <c r="J361" s="118"/>
      <c r="K361" s="118"/>
      <c r="L361" s="118"/>
    </row>
    <row r="362" spans="1:12" ht="18.75" customHeight="1">
      <c r="D362" s="17"/>
      <c r="E362" s="17"/>
      <c r="F362" s="25"/>
      <c r="G362" s="17" t="s">
        <v>434</v>
      </c>
      <c r="H362" s="134"/>
      <c r="I362" s="119"/>
      <c r="J362" s="118"/>
      <c r="K362" s="17" t="s">
        <v>431</v>
      </c>
      <c r="L362" s="119"/>
    </row>
    <row r="363" spans="1:12" ht="18.75" customHeight="1">
      <c r="A363" s="120"/>
      <c r="B363" s="120"/>
      <c r="C363" s="120"/>
      <c r="D363" s="121" t="s">
        <v>221</v>
      </c>
      <c r="E363" s="381"/>
      <c r="F363" s="381"/>
      <c r="G363" s="134"/>
      <c r="H363" s="134"/>
      <c r="I363" s="383" t="s">
        <v>222</v>
      </c>
      <c r="K363" s="457" t="s">
        <v>223</v>
      </c>
      <c r="L363" s="457"/>
    </row>
    <row r="364" spans="1:12" ht="15.75" customHeight="1">
      <c r="I364" s="122"/>
      <c r="K364" s="122"/>
      <c r="L364" s="122"/>
    </row>
    <row r="365" spans="1:12" ht="15.75" customHeight="1">
      <c r="D365" s="17"/>
      <c r="E365" s="17"/>
      <c r="F365" s="25"/>
      <c r="G365" s="17" t="s">
        <v>224</v>
      </c>
      <c r="I365" s="122"/>
      <c r="K365" s="17" t="s">
        <v>225</v>
      </c>
      <c r="L365" s="123"/>
    </row>
    <row r="366" spans="1:12" ht="26.25" customHeight="1">
      <c r="D366" s="455" t="s">
        <v>226</v>
      </c>
      <c r="E366" s="456"/>
      <c r="F366" s="456"/>
      <c r="G366" s="456"/>
      <c r="H366" s="124"/>
      <c r="I366" s="125" t="s">
        <v>222</v>
      </c>
      <c r="K366" s="457" t="s">
        <v>223</v>
      </c>
      <c r="L366" s="457"/>
    </row>
  </sheetData>
  <sheetProtection formatCells="0" formatColumns="0" formatRows="0" insertColumns="0" insertRows="0" insertHyperlinks="0" deleteColumns="0" deleteRows="0" sort="0" autoFilter="0" pivotTables="0"/>
  <mergeCells count="24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D366:G366"/>
    <mergeCell ref="K366:L366"/>
    <mergeCell ref="A18:L18"/>
    <mergeCell ref="A29:F29"/>
    <mergeCell ref="G25:H25"/>
    <mergeCell ref="A22:I22"/>
    <mergeCell ref="A23:I23"/>
    <mergeCell ref="A26:I26"/>
    <mergeCell ref="A27:F28"/>
    <mergeCell ref="G27:G28"/>
    <mergeCell ref="H27:H28"/>
    <mergeCell ref="I27:J27"/>
    <mergeCell ref="K27:K28"/>
    <mergeCell ref="L27:L28"/>
    <mergeCell ref="K363:L363"/>
  </mergeCells>
  <pageMargins left="0" right="0" top="0" bottom="0" header="0.31496062992125984" footer="0.31496062992125984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topLeftCell="A4" workbookViewId="0">
      <selection activeCell="D24" sqref="D24"/>
    </sheetView>
  </sheetViews>
  <sheetFormatPr defaultRowHeight="15"/>
  <cols>
    <col min="1" max="1" width="9.28515625" style="269" customWidth="1"/>
    <col min="2" max="2" width="35.85546875" style="269" customWidth="1"/>
    <col min="3" max="3" width="8.42578125" style="269" customWidth="1"/>
    <col min="4" max="4" width="7.42578125" style="269" customWidth="1"/>
    <col min="5" max="5" width="7.7109375" style="269" customWidth="1"/>
    <col min="6" max="6" width="6.5703125" style="269" customWidth="1"/>
    <col min="7" max="7" width="7.85546875" style="269" customWidth="1"/>
    <col min="8" max="8" width="8.28515625" style="269" customWidth="1"/>
    <col min="9" max="16384" width="9.140625" style="269"/>
  </cols>
  <sheetData>
    <row r="2" spans="1:12">
      <c r="E2" s="519" t="s">
        <v>357</v>
      </c>
      <c r="F2" s="519"/>
      <c r="G2" s="519"/>
      <c r="H2" s="519"/>
      <c r="I2" s="270"/>
    </row>
    <row r="3" spans="1:12">
      <c r="A3" s="304"/>
      <c r="E3" s="519" t="s">
        <v>294</v>
      </c>
      <c r="F3" s="519"/>
      <c r="G3" s="519"/>
      <c r="H3" s="519"/>
      <c r="I3" s="270"/>
    </row>
    <row r="4" spans="1:12">
      <c r="E4" s="519" t="s">
        <v>295</v>
      </c>
      <c r="F4" s="519"/>
      <c r="G4" s="519"/>
      <c r="H4" s="519"/>
      <c r="I4" s="270"/>
    </row>
    <row r="5" spans="1:12">
      <c r="E5" s="519" t="s">
        <v>386</v>
      </c>
      <c r="F5" s="519"/>
      <c r="G5" s="519"/>
      <c r="H5" s="519"/>
      <c r="I5" s="270"/>
    </row>
    <row r="6" spans="1:12">
      <c r="A6" s="279"/>
      <c r="B6" s="279"/>
      <c r="C6" s="279"/>
      <c r="D6" s="279"/>
      <c r="E6" s="519" t="s">
        <v>387</v>
      </c>
      <c r="F6" s="519"/>
      <c r="G6" s="519"/>
      <c r="H6" s="519"/>
      <c r="I6" s="270"/>
    </row>
    <row r="7" spans="1:12">
      <c r="A7" s="279"/>
      <c r="B7" s="279"/>
      <c r="C7" s="279"/>
      <c r="D7" s="279"/>
      <c r="F7" s="329"/>
      <c r="G7" s="329"/>
      <c r="H7" s="329"/>
      <c r="I7" s="270"/>
    </row>
    <row r="8" spans="1:12">
      <c r="A8" s="279"/>
      <c r="B8" s="291" t="s">
        <v>296</v>
      </c>
      <c r="C8" s="279"/>
      <c r="D8" s="279"/>
      <c r="E8" s="279"/>
      <c r="F8" s="279"/>
      <c r="G8" s="279"/>
      <c r="H8" s="279"/>
    </row>
    <row r="9" spans="1:12">
      <c r="A9" s="659" t="s">
        <v>298</v>
      </c>
      <c r="B9" s="647"/>
      <c r="C9" s="659"/>
      <c r="D9" s="659"/>
      <c r="E9" s="332"/>
      <c r="F9" s="332"/>
      <c r="G9" s="332"/>
      <c r="H9" s="332"/>
      <c r="I9" s="279"/>
    </row>
    <row r="11" spans="1:12" ht="15" customHeight="1">
      <c r="A11" s="612" t="s">
        <v>467</v>
      </c>
      <c r="B11" s="612"/>
      <c r="C11" s="612"/>
      <c r="D11" s="612"/>
      <c r="E11" s="612"/>
      <c r="F11" s="612"/>
      <c r="G11" s="612"/>
      <c r="H11" s="273"/>
    </row>
    <row r="12" spans="1:12">
      <c r="B12" s="304"/>
      <c r="C12" s="304"/>
      <c r="D12" s="304"/>
      <c r="E12" s="304"/>
      <c r="F12" s="304"/>
      <c r="G12" s="304"/>
      <c r="H12" s="304"/>
    </row>
    <row r="13" spans="1:12">
      <c r="B13" s="272"/>
      <c r="C13" s="272"/>
      <c r="D13" s="279"/>
      <c r="E13" s="279"/>
      <c r="F13" s="646" t="s">
        <v>358</v>
      </c>
      <c r="G13" s="646"/>
      <c r="H13" s="646"/>
      <c r="J13" s="305"/>
    </row>
    <row r="14" spans="1:12">
      <c r="A14" s="279"/>
      <c r="B14" s="279"/>
      <c r="C14" s="648"/>
      <c r="D14" s="648"/>
      <c r="E14" s="648"/>
      <c r="F14" s="306"/>
      <c r="G14" s="649" t="s">
        <v>241</v>
      </c>
      <c r="H14" s="649"/>
    </row>
    <row r="15" spans="1:12" ht="12.75" customHeight="1">
      <c r="A15" s="650" t="s">
        <v>21</v>
      </c>
      <c r="B15" s="650" t="s">
        <v>22</v>
      </c>
      <c r="C15" s="653" t="s">
        <v>359</v>
      </c>
      <c r="D15" s="656" t="s">
        <v>338</v>
      </c>
      <c r="E15" s="656"/>
      <c r="F15" s="656"/>
      <c r="G15" s="656"/>
      <c r="H15" s="656"/>
      <c r="I15" s="279"/>
      <c r="J15" s="279"/>
      <c r="K15" s="279"/>
      <c r="L15" s="279"/>
    </row>
    <row r="16" spans="1:12" ht="5.25" customHeight="1">
      <c r="A16" s="651"/>
      <c r="B16" s="651"/>
      <c r="C16" s="654"/>
      <c r="D16" s="657" t="s">
        <v>360</v>
      </c>
      <c r="E16" s="657" t="s">
        <v>388</v>
      </c>
      <c r="F16" s="657" t="s">
        <v>389</v>
      </c>
      <c r="G16" s="657" t="s">
        <v>390</v>
      </c>
      <c r="H16" s="657" t="s">
        <v>391</v>
      </c>
      <c r="I16" s="279"/>
      <c r="J16" s="279"/>
      <c r="K16" s="279"/>
      <c r="L16" s="279"/>
    </row>
    <row r="17" spans="1:12">
      <c r="A17" s="651"/>
      <c r="B17" s="651"/>
      <c r="C17" s="654"/>
      <c r="D17" s="657"/>
      <c r="E17" s="657"/>
      <c r="F17" s="657"/>
      <c r="G17" s="657"/>
      <c r="H17" s="658"/>
      <c r="I17" s="279"/>
      <c r="J17" s="279"/>
      <c r="K17" s="279"/>
      <c r="L17" s="279"/>
    </row>
    <row r="18" spans="1:12" ht="40.5" customHeight="1">
      <c r="A18" s="651"/>
      <c r="B18" s="651"/>
      <c r="C18" s="654"/>
      <c r="D18" s="657"/>
      <c r="E18" s="657"/>
      <c r="F18" s="657"/>
      <c r="G18" s="657"/>
      <c r="H18" s="658"/>
      <c r="I18" s="279"/>
      <c r="J18" s="279"/>
      <c r="K18" s="279"/>
      <c r="L18" s="279"/>
    </row>
    <row r="19" spans="1:12" ht="14.25" customHeight="1">
      <c r="A19" s="652"/>
      <c r="B19" s="652"/>
      <c r="C19" s="655"/>
      <c r="D19" s="330" t="s">
        <v>258</v>
      </c>
      <c r="E19" s="330" t="s">
        <v>392</v>
      </c>
      <c r="F19" s="330" t="s">
        <v>393</v>
      </c>
      <c r="G19" s="330" t="s">
        <v>291</v>
      </c>
      <c r="H19" s="333" t="s">
        <v>394</v>
      </c>
      <c r="I19" s="279"/>
      <c r="J19" s="279"/>
      <c r="K19" s="279"/>
      <c r="L19" s="279"/>
    </row>
    <row r="20" spans="1:12" ht="14.1" customHeight="1">
      <c r="A20" s="334" t="s">
        <v>395</v>
      </c>
      <c r="B20" s="335" t="s">
        <v>34</v>
      </c>
      <c r="C20" s="309">
        <f t="shared" ref="C20:C34" si="0">(D20+E20+F20+G20+H20)</f>
        <v>0</v>
      </c>
      <c r="D20" s="342">
        <v>0</v>
      </c>
      <c r="E20" s="307"/>
      <c r="F20" s="307"/>
      <c r="G20" s="307"/>
      <c r="H20" s="307"/>
      <c r="I20" s="279"/>
      <c r="J20" s="279"/>
    </row>
    <row r="21" spans="1:12" ht="14.1" customHeight="1">
      <c r="A21" s="334"/>
      <c r="B21" s="335" t="s">
        <v>362</v>
      </c>
      <c r="C21" s="309">
        <f t="shared" si="0"/>
        <v>0</v>
      </c>
      <c r="D21" s="307"/>
      <c r="E21" s="307"/>
      <c r="F21" s="307"/>
      <c r="G21" s="307"/>
      <c r="H21" s="307"/>
      <c r="I21" s="279"/>
      <c r="J21" s="279"/>
    </row>
    <row r="22" spans="1:12" ht="14.1" customHeight="1">
      <c r="A22" s="334"/>
      <c r="B22" s="335" t="s">
        <v>396</v>
      </c>
      <c r="C22" s="309">
        <f t="shared" si="0"/>
        <v>0</v>
      </c>
      <c r="D22" s="307"/>
      <c r="E22" s="307"/>
      <c r="F22" s="307"/>
      <c r="G22" s="307"/>
      <c r="H22" s="307"/>
      <c r="I22" s="279"/>
      <c r="J22" s="279"/>
    </row>
    <row r="23" spans="1:12" ht="14.1" customHeight="1">
      <c r="A23" s="334" t="s">
        <v>397</v>
      </c>
      <c r="B23" s="335" t="s">
        <v>344</v>
      </c>
      <c r="C23" s="309">
        <f t="shared" si="0"/>
        <v>0</v>
      </c>
      <c r="D23" s="307">
        <v>0</v>
      </c>
      <c r="E23" s="307"/>
      <c r="F23" s="307"/>
      <c r="G23" s="307"/>
      <c r="H23" s="307"/>
      <c r="I23" s="279"/>
      <c r="J23" s="279"/>
    </row>
    <row r="24" spans="1:12" ht="14.1" customHeight="1">
      <c r="A24" s="334" t="s">
        <v>398</v>
      </c>
      <c r="B24" s="335" t="s">
        <v>345</v>
      </c>
      <c r="C24" s="344">
        <f t="shared" si="0"/>
        <v>33.880000000000003</v>
      </c>
      <c r="D24" s="343">
        <f>(D25+D26+D27+D28+D29+D30+D31+D32+D33+D34+D35+D41+D42+D43)</f>
        <v>33.880000000000003</v>
      </c>
      <c r="E24" s="336">
        <f>(E25+E26+E27+E28+E29+E30+E31+E32+E33+E34+E35+E41+E42+E43)</f>
        <v>0</v>
      </c>
      <c r="F24" s="336">
        <f>(F25+F26+F27+F28+F29+F30+F31+F32+F33+F34+F35+F41+F42+F43)</f>
        <v>0</v>
      </c>
      <c r="G24" s="336">
        <f>(G25+G26+G27+G28+G29+G30+G31+G32+G33+G34+G35+G41+G42+G43)</f>
        <v>0</v>
      </c>
      <c r="H24" s="336">
        <f>(H25+H26+H27+H28+H29+H30+H31+H32+H33+H34+H35+H41+H42+H43)</f>
        <v>0</v>
      </c>
      <c r="I24" s="279"/>
      <c r="J24" s="279"/>
    </row>
    <row r="25" spans="1:12" ht="14.1" customHeight="1">
      <c r="A25" s="334" t="s">
        <v>399</v>
      </c>
      <c r="B25" s="337" t="s">
        <v>39</v>
      </c>
      <c r="C25" s="309">
        <f t="shared" si="0"/>
        <v>0</v>
      </c>
      <c r="D25" s="307"/>
      <c r="E25" s="307"/>
      <c r="F25" s="307"/>
      <c r="G25" s="307"/>
      <c r="H25" s="307"/>
      <c r="I25" s="279"/>
      <c r="J25" s="279"/>
    </row>
    <row r="26" spans="1:12" ht="14.1" customHeight="1">
      <c r="A26" s="334" t="s">
        <v>400</v>
      </c>
      <c r="B26" s="337" t="s">
        <v>401</v>
      </c>
      <c r="C26" s="309">
        <f t="shared" si="0"/>
        <v>0</v>
      </c>
      <c r="D26" s="307"/>
      <c r="E26" s="307"/>
      <c r="F26" s="307"/>
      <c r="G26" s="307"/>
      <c r="H26" s="307"/>
      <c r="I26" s="279"/>
      <c r="J26" s="279"/>
    </row>
    <row r="27" spans="1:12" ht="14.1" customHeight="1">
      <c r="A27" s="334" t="s">
        <v>402</v>
      </c>
      <c r="B27" s="337" t="s">
        <v>403</v>
      </c>
      <c r="C27" s="309">
        <f t="shared" si="0"/>
        <v>0</v>
      </c>
      <c r="D27" s="307"/>
      <c r="E27" s="307"/>
      <c r="F27" s="307"/>
      <c r="G27" s="307"/>
      <c r="H27" s="307"/>
      <c r="I27" s="279"/>
      <c r="J27" s="279"/>
    </row>
    <row r="28" spans="1:12" ht="14.1" customHeight="1">
      <c r="A28" s="334" t="s">
        <v>404</v>
      </c>
      <c r="B28" s="337" t="s">
        <v>405</v>
      </c>
      <c r="C28" s="309">
        <f t="shared" si="0"/>
        <v>0</v>
      </c>
      <c r="D28" s="307"/>
      <c r="E28" s="307"/>
      <c r="F28" s="307"/>
      <c r="G28" s="307"/>
      <c r="H28" s="307"/>
      <c r="I28" s="279"/>
      <c r="J28" s="279"/>
    </row>
    <row r="29" spans="1:12" ht="14.1" customHeight="1">
      <c r="A29" s="334" t="s">
        <v>406</v>
      </c>
      <c r="B29" s="337" t="s">
        <v>407</v>
      </c>
      <c r="C29" s="309">
        <f t="shared" si="0"/>
        <v>0</v>
      </c>
      <c r="D29" s="307"/>
      <c r="E29" s="307"/>
      <c r="F29" s="307"/>
      <c r="G29" s="307"/>
      <c r="H29" s="307"/>
      <c r="I29" s="279"/>
      <c r="J29" s="279"/>
    </row>
    <row r="30" spans="1:12" ht="14.1" customHeight="1">
      <c r="A30" s="334" t="s">
        <v>408</v>
      </c>
      <c r="B30" s="337" t="s">
        <v>44</v>
      </c>
      <c r="C30" s="344">
        <f t="shared" si="0"/>
        <v>0</v>
      </c>
      <c r="D30" s="342"/>
      <c r="E30" s="307"/>
      <c r="F30" s="307"/>
      <c r="G30" s="307"/>
      <c r="H30" s="307"/>
      <c r="I30" s="279"/>
    </row>
    <row r="31" spans="1:12" ht="14.1" customHeight="1">
      <c r="A31" s="334" t="s">
        <v>409</v>
      </c>
      <c r="B31" s="337" t="s">
        <v>45</v>
      </c>
      <c r="C31" s="309">
        <f t="shared" si="0"/>
        <v>0</v>
      </c>
      <c r="D31" s="307"/>
      <c r="E31" s="307"/>
      <c r="F31" s="307"/>
      <c r="G31" s="307"/>
      <c r="H31" s="307"/>
      <c r="I31" s="279"/>
    </row>
    <row r="32" spans="1:12" ht="14.1" customHeight="1">
      <c r="A32" s="334" t="s">
        <v>410</v>
      </c>
      <c r="B32" s="338" t="s">
        <v>411</v>
      </c>
      <c r="C32" s="309">
        <f t="shared" si="0"/>
        <v>0</v>
      </c>
      <c r="D32" s="307"/>
      <c r="E32" s="307"/>
      <c r="F32" s="307"/>
      <c r="G32" s="307"/>
      <c r="H32" s="307"/>
      <c r="I32" s="279"/>
    </row>
    <row r="33" spans="1:9" ht="14.1" customHeight="1">
      <c r="A33" s="334" t="s">
        <v>412</v>
      </c>
      <c r="B33" s="337" t="s">
        <v>413</v>
      </c>
      <c r="C33" s="309">
        <f t="shared" si="0"/>
        <v>0</v>
      </c>
      <c r="D33" s="307"/>
      <c r="E33" s="307"/>
      <c r="F33" s="307"/>
      <c r="G33" s="307"/>
      <c r="H33" s="307"/>
      <c r="I33" s="279"/>
    </row>
    <row r="34" spans="1:9" ht="14.1" customHeight="1">
      <c r="A34" s="334" t="s">
        <v>414</v>
      </c>
      <c r="B34" s="337" t="s">
        <v>48</v>
      </c>
      <c r="C34" s="309">
        <f t="shared" si="0"/>
        <v>0</v>
      </c>
      <c r="D34" s="307"/>
      <c r="E34" s="307"/>
      <c r="F34" s="307"/>
      <c r="G34" s="307"/>
      <c r="H34" s="307"/>
      <c r="I34" s="279"/>
    </row>
    <row r="35" spans="1:9" ht="14.1" customHeight="1">
      <c r="A35" s="331" t="s">
        <v>361</v>
      </c>
      <c r="B35" s="337" t="s">
        <v>50</v>
      </c>
      <c r="C35" s="344">
        <f>(D35+E35+F35+G35+H35)</f>
        <v>0</v>
      </c>
      <c r="D35" s="343">
        <f>(D37+D38+D39+D40)</f>
        <v>0</v>
      </c>
      <c r="E35" s="336">
        <f>(E37+E38+E39+E40)</f>
        <v>0</v>
      </c>
      <c r="F35" s="336">
        <f>(F37+F38+F39+F40)</f>
        <v>0</v>
      </c>
      <c r="G35" s="336">
        <f>(G37+G38+G39+G40)</f>
        <v>0</v>
      </c>
      <c r="H35" s="336">
        <f>(H37+H38+H39+H40)</f>
        <v>0</v>
      </c>
      <c r="I35" s="279"/>
    </row>
    <row r="36" spans="1:9" ht="14.1" customHeight="1">
      <c r="A36" s="331"/>
      <c r="B36" s="335" t="s">
        <v>362</v>
      </c>
      <c r="C36" s="309"/>
      <c r="D36" s="336"/>
      <c r="E36" s="308"/>
      <c r="F36" s="308"/>
      <c r="G36" s="308"/>
      <c r="H36" s="308"/>
      <c r="I36" s="279"/>
    </row>
    <row r="37" spans="1:9" ht="14.1" customHeight="1">
      <c r="A37" s="331"/>
      <c r="B37" s="337" t="s">
        <v>415</v>
      </c>
      <c r="C37" s="309">
        <f t="shared" ref="C37:C47" si="1">(D37+E37+F37+G37+H37)</f>
        <v>0</v>
      </c>
      <c r="D37" s="336"/>
      <c r="E37" s="308"/>
      <c r="F37" s="308"/>
      <c r="G37" s="308"/>
      <c r="H37" s="308"/>
      <c r="I37" s="279"/>
    </row>
    <row r="38" spans="1:9" ht="14.1" customHeight="1">
      <c r="A38" s="331"/>
      <c r="B38" s="337" t="s">
        <v>416</v>
      </c>
      <c r="C38" s="344">
        <f t="shared" si="1"/>
        <v>0</v>
      </c>
      <c r="D38" s="343"/>
      <c r="E38" s="308"/>
      <c r="F38" s="308"/>
      <c r="G38" s="308"/>
      <c r="H38" s="308"/>
      <c r="I38" s="279"/>
    </row>
    <row r="39" spans="1:9" ht="14.1" customHeight="1">
      <c r="A39" s="331"/>
      <c r="B39" s="337" t="s">
        <v>417</v>
      </c>
      <c r="C39" s="309">
        <f t="shared" si="1"/>
        <v>0</v>
      </c>
      <c r="D39" s="336"/>
      <c r="E39" s="308"/>
      <c r="F39" s="308"/>
      <c r="G39" s="308"/>
      <c r="H39" s="308"/>
      <c r="I39" s="279"/>
    </row>
    <row r="40" spans="1:9" ht="14.1" customHeight="1">
      <c r="A40" s="331"/>
      <c r="B40" s="337" t="s">
        <v>418</v>
      </c>
      <c r="C40" s="309">
        <f t="shared" si="1"/>
        <v>0</v>
      </c>
      <c r="D40" s="336"/>
      <c r="E40" s="308"/>
      <c r="F40" s="308"/>
      <c r="G40" s="308"/>
      <c r="H40" s="308"/>
      <c r="I40" s="279"/>
    </row>
    <row r="41" spans="1:9" ht="26.25" customHeight="1">
      <c r="A41" s="331" t="s">
        <v>363</v>
      </c>
      <c r="B41" s="337" t="s">
        <v>51</v>
      </c>
      <c r="C41" s="309">
        <f t="shared" si="1"/>
        <v>33.880000000000003</v>
      </c>
      <c r="D41" s="307">
        <v>33.880000000000003</v>
      </c>
      <c r="E41" s="307"/>
      <c r="F41" s="307"/>
      <c r="G41" s="307"/>
      <c r="H41" s="307"/>
      <c r="I41" s="279"/>
    </row>
    <row r="42" spans="1:9" ht="14.1" customHeight="1">
      <c r="A42" s="331" t="s">
        <v>419</v>
      </c>
      <c r="B42" s="337" t="s">
        <v>52</v>
      </c>
      <c r="C42" s="309">
        <f t="shared" si="1"/>
        <v>0</v>
      </c>
      <c r="D42" s="307"/>
      <c r="E42" s="307"/>
      <c r="F42" s="307"/>
      <c r="G42" s="307"/>
      <c r="H42" s="307"/>
      <c r="I42" s="279"/>
    </row>
    <row r="43" spans="1:9" ht="14.1" customHeight="1">
      <c r="A43" s="334" t="s">
        <v>364</v>
      </c>
      <c r="B43" s="337" t="s">
        <v>53</v>
      </c>
      <c r="C43" s="309">
        <f t="shared" si="1"/>
        <v>0</v>
      </c>
      <c r="D43" s="336"/>
      <c r="E43" s="336"/>
      <c r="F43" s="336"/>
      <c r="G43" s="336"/>
      <c r="H43" s="336"/>
      <c r="I43" s="279"/>
    </row>
    <row r="44" spans="1:9" ht="14.1" customHeight="1">
      <c r="A44" s="331" t="s">
        <v>420</v>
      </c>
      <c r="B44" s="339"/>
      <c r="C44" s="309">
        <f t="shared" si="1"/>
        <v>0</v>
      </c>
      <c r="D44" s="307"/>
      <c r="E44" s="307"/>
      <c r="F44" s="307"/>
      <c r="G44" s="307"/>
      <c r="H44" s="307"/>
      <c r="I44" s="279"/>
    </row>
    <row r="45" spans="1:9" ht="14.1" customHeight="1">
      <c r="A45" s="331"/>
      <c r="B45" s="335"/>
      <c r="C45" s="309">
        <f t="shared" si="1"/>
        <v>0</v>
      </c>
      <c r="D45" s="307"/>
      <c r="E45" s="307"/>
      <c r="F45" s="307"/>
      <c r="G45" s="307"/>
      <c r="H45" s="307"/>
      <c r="I45" s="279"/>
    </row>
    <row r="46" spans="1:9" ht="14.1" customHeight="1">
      <c r="A46" s="334"/>
      <c r="B46" s="335"/>
      <c r="C46" s="309">
        <f t="shared" si="1"/>
        <v>0</v>
      </c>
      <c r="D46" s="307"/>
      <c r="E46" s="307"/>
      <c r="F46" s="307"/>
      <c r="G46" s="307"/>
      <c r="H46" s="307"/>
      <c r="I46" s="279"/>
    </row>
    <row r="47" spans="1:9" ht="17.25" customHeight="1">
      <c r="A47" s="340"/>
      <c r="B47" s="341" t="s">
        <v>365</v>
      </c>
      <c r="C47" s="344">
        <f t="shared" si="1"/>
        <v>33.880000000000003</v>
      </c>
      <c r="D47" s="344">
        <f>(D20+D23+D24+D44+D45+D46)</f>
        <v>33.880000000000003</v>
      </c>
      <c r="E47" s="309">
        <f>(E20+E23+E24+E44+E45+E46)</f>
        <v>0</v>
      </c>
      <c r="F47" s="309">
        <f>(F20+F23+F24+F44+F45+F46)</f>
        <v>0</v>
      </c>
      <c r="G47" s="309">
        <f>(G20+G23+G24+G44+G45+G46)</f>
        <v>0</v>
      </c>
      <c r="H47" s="309">
        <f>(H20+H23+H24+H44+H45+H46)</f>
        <v>0</v>
      </c>
      <c r="I47" s="279"/>
    </row>
    <row r="48" spans="1:9">
      <c r="I48" s="279"/>
    </row>
    <row r="49" spans="1:9">
      <c r="A49" s="17" t="s">
        <v>434</v>
      </c>
      <c r="B49" s="279"/>
      <c r="C49" s="558"/>
      <c r="D49" s="558"/>
      <c r="E49" s="279"/>
      <c r="F49" s="558" t="s">
        <v>431</v>
      </c>
      <c r="G49" s="558"/>
      <c r="H49" s="558"/>
      <c r="I49" s="279"/>
    </row>
    <row r="50" spans="1:9">
      <c r="C50" s="647" t="s">
        <v>366</v>
      </c>
      <c r="D50" s="647"/>
      <c r="E50" s="659" t="s">
        <v>367</v>
      </c>
      <c r="F50" s="659"/>
      <c r="G50" s="659"/>
      <c r="H50" s="659"/>
      <c r="I50" s="279"/>
    </row>
    <row r="51" spans="1:9">
      <c r="C51" s="332"/>
      <c r="D51" s="332"/>
      <c r="E51" s="332"/>
      <c r="F51" s="332"/>
      <c r="G51" s="332"/>
      <c r="H51" s="332"/>
      <c r="I51" s="279"/>
    </row>
    <row r="52" spans="1:9">
      <c r="A52" s="519" t="s">
        <v>288</v>
      </c>
      <c r="B52" s="519"/>
      <c r="C52" s="558"/>
      <c r="D52" s="558"/>
      <c r="E52" s="279"/>
      <c r="F52" s="558" t="s">
        <v>225</v>
      </c>
      <c r="G52" s="558"/>
      <c r="H52" s="558"/>
      <c r="I52" s="279"/>
    </row>
    <row r="53" spans="1:9">
      <c r="B53" s="279"/>
      <c r="C53" s="647" t="s">
        <v>366</v>
      </c>
      <c r="D53" s="647"/>
      <c r="E53" s="659" t="s">
        <v>367</v>
      </c>
      <c r="F53" s="659"/>
      <c r="G53" s="659"/>
      <c r="H53" s="659"/>
    </row>
    <row r="54" spans="1:9">
      <c r="B54" s="279"/>
      <c r="C54" s="332"/>
      <c r="D54" s="332"/>
      <c r="E54" s="332"/>
      <c r="F54" s="332"/>
      <c r="G54" s="660"/>
      <c r="H54" s="660"/>
    </row>
  </sheetData>
  <mergeCells count="29">
    <mergeCell ref="G54:H54"/>
    <mergeCell ref="E50:H50"/>
    <mergeCell ref="A52:B52"/>
    <mergeCell ref="C52:D52"/>
    <mergeCell ref="F52:H52"/>
    <mergeCell ref="C53:D53"/>
    <mergeCell ref="E53:H53"/>
    <mergeCell ref="A9:D9"/>
    <mergeCell ref="E2:H2"/>
    <mergeCell ref="E3:H3"/>
    <mergeCell ref="E4:H4"/>
    <mergeCell ref="E5:H5"/>
    <mergeCell ref="E6:H6"/>
    <mergeCell ref="A11:G11"/>
    <mergeCell ref="F13:H13"/>
    <mergeCell ref="C49:D49"/>
    <mergeCell ref="F49:H49"/>
    <mergeCell ref="C50:D50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</mergeCells>
  <pageMargins left="0.7" right="0.7" top="0.75" bottom="0.75" header="0.3" footer="0.3"/>
  <pageSetup paperSize="9" scale="9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I20" sqref="I20"/>
    </sheetView>
  </sheetViews>
  <sheetFormatPr defaultRowHeight="15"/>
  <cols>
    <col min="1" max="1" width="6.42578125" style="310" customWidth="1"/>
    <col min="2" max="2" width="13.7109375" style="310" customWidth="1"/>
    <col min="3" max="3" width="11.5703125" style="310" customWidth="1"/>
    <col min="4" max="4" width="9.140625" style="310" customWidth="1"/>
    <col min="5" max="5" width="7.140625" style="310" customWidth="1"/>
    <col min="6" max="6" width="13.7109375" style="310" customWidth="1"/>
    <col min="7" max="7" width="10" style="310" customWidth="1"/>
    <col min="8" max="8" width="13.5703125" style="310" customWidth="1"/>
    <col min="9" max="9" width="9.140625" style="310" customWidth="1"/>
    <col min="10" max="16384" width="9.140625" style="305"/>
  </cols>
  <sheetData>
    <row r="2" spans="1:8" s="305" customFormat="1">
      <c r="A2" s="671" t="s">
        <v>296</v>
      </c>
      <c r="B2" s="671"/>
      <c r="C2" s="671"/>
      <c r="D2" s="671"/>
      <c r="E2" s="671"/>
      <c r="F2" s="671"/>
      <c r="G2" s="671"/>
      <c r="H2" s="671"/>
    </row>
    <row r="3" spans="1:8" s="305" customFormat="1">
      <c r="A3" s="672" t="s">
        <v>298</v>
      </c>
      <c r="B3" s="672"/>
      <c r="C3" s="672"/>
      <c r="D3" s="672"/>
      <c r="E3" s="672"/>
      <c r="F3" s="672"/>
      <c r="G3" s="672"/>
      <c r="H3" s="672"/>
    </row>
    <row r="6" spans="1:8" s="305" customFormat="1">
      <c r="A6" s="673" t="s">
        <v>440</v>
      </c>
      <c r="B6" s="673"/>
      <c r="C6" s="673"/>
      <c r="D6" s="673"/>
      <c r="E6" s="673"/>
      <c r="F6" s="673"/>
      <c r="G6" s="673"/>
      <c r="H6" s="673"/>
    </row>
    <row r="9" spans="1:8" s="305" customFormat="1" ht="15.75">
      <c r="A9" s="674" t="s">
        <v>368</v>
      </c>
      <c r="B9" s="674"/>
      <c r="C9" s="674"/>
      <c r="D9" s="674"/>
      <c r="E9" s="674"/>
      <c r="F9" s="674"/>
      <c r="G9" s="674"/>
      <c r="H9" s="674"/>
    </row>
    <row r="10" spans="1:8" s="305" customFormat="1">
      <c r="A10" s="310"/>
      <c r="B10" s="310"/>
      <c r="C10" s="310"/>
      <c r="D10" s="311"/>
      <c r="E10" s="310"/>
      <c r="F10" s="310"/>
      <c r="G10" s="310"/>
      <c r="H10" s="310"/>
    </row>
    <row r="11" spans="1:8" s="305" customFormat="1">
      <c r="A11" s="310"/>
      <c r="B11" s="310"/>
      <c r="C11" s="675" t="s">
        <v>468</v>
      </c>
      <c r="D11" s="673"/>
      <c r="E11" s="673"/>
      <c r="F11" s="673"/>
      <c r="G11" s="310"/>
      <c r="H11" s="310"/>
    </row>
    <row r="12" spans="1:8" s="305" customFormat="1">
      <c r="A12" s="310"/>
      <c r="B12" s="666" t="s">
        <v>369</v>
      </c>
      <c r="C12" s="666"/>
      <c r="D12" s="666"/>
      <c r="E12" s="666"/>
      <c r="F12" s="666"/>
      <c r="G12" s="666"/>
      <c r="H12" s="310"/>
    </row>
    <row r="14" spans="1:8" s="305" customFormat="1">
      <c r="A14" s="662" t="s">
        <v>370</v>
      </c>
      <c r="B14" s="662"/>
      <c r="C14" s="312">
        <v>44469</v>
      </c>
      <c r="D14" s="313"/>
      <c r="E14" s="313"/>
      <c r="F14" s="313"/>
      <c r="G14" s="313"/>
      <c r="H14" s="313"/>
    </row>
    <row r="15" spans="1:8" s="305" customFormat="1">
      <c r="A15" s="667" t="s">
        <v>371</v>
      </c>
      <c r="B15" s="667"/>
      <c r="C15" s="667"/>
      <c r="D15" s="667"/>
      <c r="E15" s="667"/>
      <c r="F15" s="667"/>
      <c r="G15" s="667"/>
      <c r="H15" s="667"/>
    </row>
    <row r="16" spans="1:8" s="305" customFormat="1" ht="28.5">
      <c r="A16" s="314" t="s">
        <v>372</v>
      </c>
      <c r="B16" s="314" t="s">
        <v>373</v>
      </c>
      <c r="C16" s="668" t="s">
        <v>374</v>
      </c>
      <c r="D16" s="669"/>
      <c r="E16" s="670"/>
      <c r="F16" s="314" t="s">
        <v>375</v>
      </c>
      <c r="G16" s="315" t="s">
        <v>376</v>
      </c>
      <c r="H16" s="315" t="s">
        <v>377</v>
      </c>
    </row>
    <row r="17" spans="1:9">
      <c r="A17" s="316">
        <v>1</v>
      </c>
      <c r="B17" s="317" t="s">
        <v>258</v>
      </c>
      <c r="C17" s="664" t="s">
        <v>378</v>
      </c>
      <c r="D17" s="664"/>
      <c r="E17" s="664"/>
      <c r="F17" s="319" t="s">
        <v>380</v>
      </c>
      <c r="G17" s="320">
        <v>7</v>
      </c>
      <c r="H17" s="321">
        <v>3206.61</v>
      </c>
      <c r="I17" s="305"/>
    </row>
    <row r="18" spans="1:9">
      <c r="A18" s="316">
        <v>2</v>
      </c>
      <c r="B18" s="317" t="s">
        <v>258</v>
      </c>
      <c r="C18" s="664" t="s">
        <v>379</v>
      </c>
      <c r="D18" s="664"/>
      <c r="E18" s="664"/>
      <c r="F18" s="319" t="s">
        <v>380</v>
      </c>
      <c r="G18" s="320">
        <v>7</v>
      </c>
      <c r="H18" s="321">
        <v>180422.91</v>
      </c>
      <c r="I18" s="305"/>
    </row>
    <row r="19" spans="1:9">
      <c r="A19" s="316"/>
      <c r="B19" s="393"/>
      <c r="C19" s="665" t="s">
        <v>365</v>
      </c>
      <c r="D19" s="665"/>
      <c r="E19" s="665"/>
      <c r="F19" s="322" t="s">
        <v>380</v>
      </c>
      <c r="G19" s="323">
        <v>7</v>
      </c>
      <c r="H19" s="324">
        <f>H17+H18</f>
        <v>183629.52</v>
      </c>
      <c r="I19" s="305"/>
    </row>
    <row r="20" spans="1:9">
      <c r="A20" s="316">
        <v>3</v>
      </c>
      <c r="B20" s="392" t="s">
        <v>392</v>
      </c>
      <c r="C20" s="664" t="s">
        <v>379</v>
      </c>
      <c r="D20" s="664"/>
      <c r="E20" s="664"/>
      <c r="F20" s="319" t="s">
        <v>380</v>
      </c>
      <c r="G20" s="320">
        <v>7</v>
      </c>
      <c r="H20" s="321">
        <v>1300</v>
      </c>
      <c r="I20" s="305"/>
    </row>
    <row r="21" spans="1:9">
      <c r="A21" s="316"/>
      <c r="B21" s="317"/>
      <c r="C21" s="665" t="s">
        <v>365</v>
      </c>
      <c r="D21" s="665"/>
      <c r="E21" s="665"/>
      <c r="F21" s="322" t="s">
        <v>380</v>
      </c>
      <c r="G21" s="323">
        <v>7</v>
      </c>
      <c r="H21" s="324">
        <f>H20</f>
        <v>1300</v>
      </c>
      <c r="I21" s="305"/>
    </row>
    <row r="22" spans="1:9">
      <c r="A22" s="311"/>
      <c r="B22" s="325"/>
      <c r="C22" s="662"/>
      <c r="D22" s="662"/>
      <c r="E22" s="662"/>
      <c r="F22" s="326"/>
      <c r="G22" s="327"/>
      <c r="H22" s="328"/>
      <c r="I22" s="305"/>
    </row>
    <row r="23" spans="1:9">
      <c r="A23" s="311"/>
      <c r="B23" s="325"/>
      <c r="C23" s="325"/>
      <c r="D23" s="325"/>
      <c r="E23" s="325"/>
      <c r="F23" s="326"/>
      <c r="G23" s="327"/>
      <c r="H23" s="328"/>
      <c r="I23" s="305"/>
    </row>
    <row r="26" spans="1:9">
      <c r="A26" s="662" t="s">
        <v>434</v>
      </c>
      <c r="B26" s="662"/>
      <c r="C26" s="662"/>
      <c r="D26" s="662"/>
      <c r="E26" s="663" t="s">
        <v>431</v>
      </c>
      <c r="F26" s="663"/>
      <c r="G26" s="663"/>
      <c r="H26" s="663"/>
      <c r="I26" s="305"/>
    </row>
    <row r="27" spans="1:9">
      <c r="A27" s="365"/>
      <c r="E27" s="661" t="s">
        <v>381</v>
      </c>
      <c r="F27" s="661"/>
      <c r="G27" s="661"/>
      <c r="H27" s="661"/>
      <c r="I27" s="305"/>
    </row>
    <row r="30" spans="1:9">
      <c r="A30" s="662" t="s">
        <v>224</v>
      </c>
      <c r="B30" s="662"/>
      <c r="C30" s="662"/>
      <c r="D30" s="662"/>
      <c r="E30" s="663" t="s">
        <v>225</v>
      </c>
      <c r="F30" s="663"/>
      <c r="G30" s="663"/>
      <c r="H30" s="663"/>
      <c r="I30" s="305"/>
    </row>
    <row r="31" spans="1:9">
      <c r="E31" s="661" t="s">
        <v>381</v>
      </c>
      <c r="F31" s="661"/>
      <c r="G31" s="661"/>
      <c r="H31" s="661"/>
      <c r="I31" s="305"/>
    </row>
  </sheetData>
  <mergeCells count="21">
    <mergeCell ref="B12:G12"/>
    <mergeCell ref="A14:B14"/>
    <mergeCell ref="A15:H15"/>
    <mergeCell ref="C16:E16"/>
    <mergeCell ref="A2:H2"/>
    <mergeCell ref="A3:H3"/>
    <mergeCell ref="A6:H6"/>
    <mergeCell ref="A9:H9"/>
    <mergeCell ref="C11:F11"/>
    <mergeCell ref="E27:H27"/>
    <mergeCell ref="A30:D30"/>
    <mergeCell ref="E30:H30"/>
    <mergeCell ref="E31:H31"/>
    <mergeCell ref="C17:E17"/>
    <mergeCell ref="C18:E18"/>
    <mergeCell ref="C21:E21"/>
    <mergeCell ref="C22:E22"/>
    <mergeCell ref="A26:D26"/>
    <mergeCell ref="E26:H26"/>
    <mergeCell ref="C20:E20"/>
    <mergeCell ref="C19:E19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J23" sqref="J23"/>
    </sheetView>
  </sheetViews>
  <sheetFormatPr defaultRowHeight="15"/>
  <cols>
    <col min="1" max="1" width="6.42578125" style="310" customWidth="1"/>
    <col min="2" max="2" width="13.7109375" style="310" customWidth="1"/>
    <col min="3" max="3" width="11.5703125" style="310" customWidth="1"/>
    <col min="4" max="4" width="9.140625" style="310" customWidth="1"/>
    <col min="5" max="5" width="7.140625" style="310" customWidth="1"/>
    <col min="6" max="6" width="13.7109375" style="310" customWidth="1"/>
    <col min="7" max="7" width="10" style="310" customWidth="1"/>
    <col min="8" max="8" width="13.5703125" style="310" customWidth="1"/>
    <col min="9" max="9" width="9.140625" style="310" customWidth="1"/>
    <col min="10" max="16384" width="9.140625" style="305"/>
  </cols>
  <sheetData>
    <row r="2" spans="1:8" s="305" customFormat="1">
      <c r="A2" s="671" t="s">
        <v>296</v>
      </c>
      <c r="B2" s="671"/>
      <c r="C2" s="671"/>
      <c r="D2" s="671"/>
      <c r="E2" s="671"/>
      <c r="F2" s="671"/>
      <c r="G2" s="671"/>
      <c r="H2" s="671"/>
    </row>
    <row r="3" spans="1:8" s="305" customFormat="1">
      <c r="A3" s="672" t="s">
        <v>298</v>
      </c>
      <c r="B3" s="672"/>
      <c r="C3" s="672"/>
      <c r="D3" s="672"/>
      <c r="E3" s="672"/>
      <c r="F3" s="672"/>
      <c r="G3" s="672"/>
      <c r="H3" s="672"/>
    </row>
    <row r="6" spans="1:8" s="305" customFormat="1">
      <c r="A6" s="673" t="s">
        <v>440</v>
      </c>
      <c r="B6" s="673"/>
      <c r="C6" s="673"/>
      <c r="D6" s="673"/>
      <c r="E6" s="673"/>
      <c r="F6" s="673"/>
      <c r="G6" s="673"/>
      <c r="H6" s="673"/>
    </row>
    <row r="9" spans="1:8" s="305" customFormat="1" ht="15.75">
      <c r="A9" s="674" t="s">
        <v>382</v>
      </c>
      <c r="B9" s="674"/>
      <c r="C9" s="674"/>
      <c r="D9" s="674"/>
      <c r="E9" s="674"/>
      <c r="F9" s="674"/>
      <c r="G9" s="674"/>
      <c r="H9" s="674"/>
    </row>
    <row r="10" spans="1:8" s="305" customFormat="1">
      <c r="A10" s="310"/>
      <c r="B10" s="310"/>
      <c r="C10" s="310"/>
      <c r="D10" s="311"/>
      <c r="E10" s="310"/>
      <c r="F10" s="310"/>
      <c r="G10" s="310"/>
      <c r="H10" s="310"/>
    </row>
    <row r="11" spans="1:8" s="305" customFormat="1">
      <c r="A11" s="310"/>
      <c r="B11" s="310"/>
      <c r="C11" s="673" t="s">
        <v>468</v>
      </c>
      <c r="D11" s="673"/>
      <c r="E11" s="673"/>
      <c r="F11" s="673"/>
      <c r="G11" s="310"/>
      <c r="H11" s="310"/>
    </row>
    <row r="12" spans="1:8" s="305" customFormat="1">
      <c r="A12" s="310"/>
      <c r="B12" s="666" t="s">
        <v>369</v>
      </c>
      <c r="C12" s="666"/>
      <c r="D12" s="666"/>
      <c r="E12" s="666"/>
      <c r="F12" s="666"/>
      <c r="G12" s="666"/>
      <c r="H12" s="310"/>
    </row>
    <row r="14" spans="1:8" s="305" customFormat="1">
      <c r="A14" s="662" t="s">
        <v>370</v>
      </c>
      <c r="B14" s="662"/>
      <c r="C14" s="312">
        <v>44469</v>
      </c>
      <c r="D14" s="313"/>
      <c r="E14" s="313"/>
      <c r="F14" s="313"/>
      <c r="G14" s="313"/>
      <c r="H14" s="313"/>
    </row>
    <row r="15" spans="1:8" s="305" customFormat="1">
      <c r="A15" s="667" t="s">
        <v>383</v>
      </c>
      <c r="B15" s="667"/>
      <c r="C15" s="667"/>
      <c r="D15" s="667"/>
      <c r="E15" s="667"/>
      <c r="F15" s="667"/>
      <c r="G15" s="667"/>
      <c r="H15" s="667"/>
    </row>
    <row r="16" spans="1:8" s="305" customFormat="1" ht="28.5">
      <c r="A16" s="314" t="s">
        <v>372</v>
      </c>
      <c r="B16" s="314" t="s">
        <v>373</v>
      </c>
      <c r="C16" s="668" t="s">
        <v>374</v>
      </c>
      <c r="D16" s="669"/>
      <c r="E16" s="670"/>
      <c r="F16" s="314" t="s">
        <v>375</v>
      </c>
      <c r="G16" s="315" t="s">
        <v>376</v>
      </c>
      <c r="H16" s="315" t="s">
        <v>377</v>
      </c>
    </row>
    <row r="17" spans="1:8" s="305" customFormat="1">
      <c r="A17" s="316">
        <v>1</v>
      </c>
      <c r="B17" s="318" t="s">
        <v>258</v>
      </c>
      <c r="C17" s="664" t="s">
        <v>379</v>
      </c>
      <c r="D17" s="664"/>
      <c r="E17" s="664"/>
      <c r="F17" s="319" t="s">
        <v>380</v>
      </c>
      <c r="G17" s="320">
        <v>7</v>
      </c>
      <c r="H17" s="321">
        <v>33.880000000000003</v>
      </c>
    </row>
    <row r="18" spans="1:8" s="305" customFormat="1">
      <c r="A18" s="316">
        <v>2</v>
      </c>
      <c r="B18" s="318" t="s">
        <v>258</v>
      </c>
      <c r="C18" s="664" t="s">
        <v>433</v>
      </c>
      <c r="D18" s="664"/>
      <c r="E18" s="664"/>
      <c r="F18" s="319" t="s">
        <v>380</v>
      </c>
      <c r="G18" s="320">
        <v>7</v>
      </c>
      <c r="H18" s="321">
        <v>6893.16</v>
      </c>
    </row>
    <row r="19" spans="1:8" s="305" customFormat="1">
      <c r="A19" s="316">
        <v>3</v>
      </c>
      <c r="B19" s="318" t="s">
        <v>258</v>
      </c>
      <c r="C19" s="664" t="s">
        <v>384</v>
      </c>
      <c r="D19" s="664"/>
      <c r="E19" s="664"/>
      <c r="F19" s="319" t="s">
        <v>380</v>
      </c>
      <c r="G19" s="320">
        <v>7</v>
      </c>
      <c r="H19" s="321">
        <v>17948.89</v>
      </c>
    </row>
    <row r="20" spans="1:8" s="305" customFormat="1">
      <c r="A20" s="316">
        <v>4</v>
      </c>
      <c r="B20" s="318" t="s">
        <v>258</v>
      </c>
      <c r="C20" s="664" t="s">
        <v>385</v>
      </c>
      <c r="D20" s="664"/>
      <c r="E20" s="664"/>
      <c r="F20" s="319" t="s">
        <v>380</v>
      </c>
      <c r="G20" s="320">
        <v>7</v>
      </c>
      <c r="H20" s="321">
        <v>266.17</v>
      </c>
    </row>
    <row r="21" spans="1:8" s="305" customFormat="1">
      <c r="A21" s="316"/>
      <c r="B21" s="318"/>
      <c r="C21" s="665" t="s">
        <v>274</v>
      </c>
      <c r="D21" s="665"/>
      <c r="E21" s="665"/>
      <c r="F21" s="322" t="s">
        <v>380</v>
      </c>
      <c r="G21" s="323">
        <v>7</v>
      </c>
      <c r="H21" s="324">
        <f>0+H17+H18+H19</f>
        <v>24875.93</v>
      </c>
    </row>
    <row r="22" spans="1:8" s="305" customFormat="1">
      <c r="A22" s="311"/>
      <c r="B22" s="325"/>
      <c r="C22" s="662"/>
      <c r="D22" s="662"/>
      <c r="E22" s="662"/>
      <c r="F22" s="326"/>
      <c r="G22" s="327"/>
      <c r="H22" s="328"/>
    </row>
    <row r="23" spans="1:8" s="305" customFormat="1">
      <c r="A23" s="311"/>
      <c r="B23" s="325"/>
      <c r="C23" s="325"/>
      <c r="D23" s="325"/>
      <c r="E23" s="325"/>
      <c r="F23" s="326"/>
      <c r="G23" s="327"/>
      <c r="H23" s="328"/>
    </row>
    <row r="26" spans="1:8" s="305" customFormat="1">
      <c r="A26" s="662" t="s">
        <v>434</v>
      </c>
      <c r="B26" s="662"/>
      <c r="C26" s="662"/>
      <c r="D26" s="662"/>
      <c r="E26" s="663" t="s">
        <v>431</v>
      </c>
      <c r="F26" s="663"/>
      <c r="G26" s="663"/>
      <c r="H26" s="663"/>
    </row>
    <row r="27" spans="1:8" s="305" customFormat="1">
      <c r="A27" s="365"/>
      <c r="B27" s="310"/>
      <c r="C27" s="310"/>
      <c r="D27" s="310"/>
      <c r="E27" s="661" t="s">
        <v>381</v>
      </c>
      <c r="F27" s="661"/>
      <c r="G27" s="661"/>
      <c r="H27" s="661"/>
    </row>
    <row r="30" spans="1:8" s="305" customFormat="1">
      <c r="A30" s="662" t="s">
        <v>224</v>
      </c>
      <c r="B30" s="662"/>
      <c r="C30" s="662"/>
      <c r="D30" s="662"/>
      <c r="E30" s="663" t="s">
        <v>225</v>
      </c>
      <c r="F30" s="663"/>
      <c r="G30" s="663"/>
      <c r="H30" s="663"/>
    </row>
    <row r="31" spans="1:8" s="305" customFormat="1">
      <c r="A31" s="310"/>
      <c r="B31" s="310"/>
      <c r="C31" s="310"/>
      <c r="D31" s="310"/>
      <c r="E31" s="661" t="s">
        <v>381</v>
      </c>
      <c r="F31" s="661"/>
      <c r="G31" s="661"/>
      <c r="H31" s="661"/>
    </row>
  </sheetData>
  <mergeCells count="21"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5"/>
  <sheetViews>
    <sheetView workbookViewId="0">
      <selection activeCell="L26" sqref="L26"/>
    </sheetView>
  </sheetViews>
  <sheetFormatPr defaultRowHeight="15"/>
  <cols>
    <col min="1" max="4" width="2" style="202" customWidth="1"/>
    <col min="5" max="5" width="2.140625" style="202" customWidth="1"/>
    <col min="6" max="6" width="3.5703125" style="196" customWidth="1"/>
    <col min="7" max="7" width="34.28515625" style="202" customWidth="1"/>
    <col min="8" max="8" width="4.7109375" style="202" customWidth="1"/>
    <col min="9" max="9" width="9" style="202" customWidth="1"/>
    <col min="10" max="10" width="11.7109375" style="202" customWidth="1"/>
    <col min="11" max="11" width="12.42578125" style="202" customWidth="1"/>
    <col min="12" max="12" width="10.140625" style="202" customWidth="1"/>
    <col min="13" max="13" width="0.140625" style="202" hidden="1" customWidth="1"/>
    <col min="14" max="14" width="6.140625" style="202" hidden="1" customWidth="1"/>
    <col min="15" max="15" width="8.85546875" style="202" hidden="1" customWidth="1"/>
    <col min="16" max="16" width="9.140625" style="202" hidden="1" customWidth="1"/>
    <col min="17" max="17" width="11.28515625" style="202" customWidth="1"/>
    <col min="18" max="18" width="34.42578125" style="202" customWidth="1"/>
    <col min="19" max="19" width="9.140625" style="202"/>
    <col min="20" max="16384" width="9.140625" style="203"/>
  </cols>
  <sheetData>
    <row r="1" spans="1:36" ht="15" customHeight="1">
      <c r="G1" s="1"/>
      <c r="H1" s="2"/>
      <c r="I1" s="3"/>
      <c r="J1" s="197" t="s">
        <v>0</v>
      </c>
      <c r="K1" s="197"/>
      <c r="L1" s="197"/>
      <c r="M1" s="126"/>
      <c r="N1" s="197"/>
      <c r="O1" s="197"/>
      <c r="P1" s="197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</row>
    <row r="2" spans="1:36" ht="14.25" customHeight="1">
      <c r="H2" s="2"/>
      <c r="I2" s="203"/>
      <c r="J2" s="197" t="s">
        <v>1</v>
      </c>
      <c r="K2" s="197"/>
      <c r="L2" s="197"/>
      <c r="M2" s="126"/>
      <c r="N2" s="197"/>
      <c r="O2" s="197"/>
      <c r="P2" s="197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</row>
    <row r="3" spans="1:36" ht="13.5" customHeight="1">
      <c r="H3" s="4"/>
      <c r="I3" s="2"/>
      <c r="J3" s="197" t="s">
        <v>2</v>
      </c>
      <c r="K3" s="197"/>
      <c r="L3" s="197"/>
      <c r="M3" s="126"/>
      <c r="N3" s="197"/>
      <c r="O3" s="197"/>
      <c r="P3" s="197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</row>
    <row r="4" spans="1:36" ht="14.25" customHeight="1">
      <c r="G4" s="5" t="s">
        <v>3</v>
      </c>
      <c r="H4" s="2"/>
      <c r="I4" s="203"/>
      <c r="J4" s="197" t="s">
        <v>4</v>
      </c>
      <c r="K4" s="197"/>
      <c r="L4" s="197"/>
      <c r="M4" s="126"/>
      <c r="N4" s="127"/>
      <c r="O4" s="127"/>
      <c r="P4" s="197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</row>
    <row r="5" spans="1:36" ht="12" customHeight="1">
      <c r="H5" s="6"/>
      <c r="I5" s="203"/>
      <c r="J5" s="197" t="s">
        <v>482</v>
      </c>
      <c r="K5" s="197"/>
      <c r="L5" s="197"/>
      <c r="M5" s="126"/>
      <c r="N5" s="197"/>
      <c r="O5" s="197"/>
      <c r="P5" s="197"/>
      <c r="Q5" s="197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</row>
    <row r="6" spans="1:36" ht="25.5" customHeight="1">
      <c r="G6" s="135" t="s">
        <v>5</v>
      </c>
      <c r="H6" s="197"/>
      <c r="I6" s="197"/>
      <c r="J6" s="7"/>
      <c r="K6" s="7"/>
      <c r="L6" s="8"/>
      <c r="M6" s="126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</row>
    <row r="7" spans="1:36" ht="18.75" customHeight="1">
      <c r="A7" s="483" t="s">
        <v>6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126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</row>
    <row r="8" spans="1:36" ht="14.25" customHeight="1">
      <c r="A8" s="198"/>
      <c r="B8" s="199"/>
      <c r="C8" s="199"/>
      <c r="D8" s="199"/>
      <c r="E8" s="199"/>
      <c r="F8" s="199"/>
      <c r="G8" s="485" t="s">
        <v>7</v>
      </c>
      <c r="H8" s="485"/>
      <c r="I8" s="485"/>
      <c r="J8" s="485"/>
      <c r="K8" s="485"/>
      <c r="L8" s="199"/>
      <c r="M8" s="126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</row>
    <row r="9" spans="1:36" ht="16.5" customHeight="1">
      <c r="A9" s="479" t="s">
        <v>474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126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</row>
    <row r="10" spans="1:36" ht="15.75" customHeight="1">
      <c r="G10" s="480" t="s">
        <v>465</v>
      </c>
      <c r="H10" s="480"/>
      <c r="I10" s="480"/>
      <c r="J10" s="480"/>
      <c r="K10" s="480"/>
      <c r="M10" s="126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</row>
    <row r="11" spans="1:36" ht="12" customHeight="1">
      <c r="G11" s="486" t="s">
        <v>8</v>
      </c>
      <c r="H11" s="486"/>
      <c r="I11" s="486"/>
      <c r="J11" s="486"/>
      <c r="K11" s="486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</row>
    <row r="12" spans="1:36" ht="3" customHeight="1"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</row>
    <row r="13" spans="1:36" ht="12" customHeight="1">
      <c r="B13" s="479" t="s">
        <v>9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</row>
    <row r="14" spans="1:36" ht="12" customHeight="1"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</row>
    <row r="15" spans="1:36" ht="12.75" customHeight="1">
      <c r="G15" s="480" t="s">
        <v>477</v>
      </c>
      <c r="H15" s="480"/>
      <c r="I15" s="480"/>
      <c r="J15" s="480"/>
      <c r="K15" s="480"/>
    </row>
    <row r="16" spans="1:36" ht="11.25" customHeight="1">
      <c r="G16" s="481" t="s">
        <v>10</v>
      </c>
      <c r="H16" s="481"/>
      <c r="I16" s="481"/>
      <c r="J16" s="481"/>
      <c r="K16" s="481"/>
    </row>
    <row r="17" spans="1:17" s="203" customFormat="1" ht="15" customHeight="1">
      <c r="A17" s="202"/>
      <c r="E17" s="487" t="s">
        <v>227</v>
      </c>
      <c r="F17" s="487"/>
      <c r="G17" s="487"/>
      <c r="H17" s="487"/>
      <c r="I17" s="487"/>
      <c r="J17" s="487"/>
      <c r="K17" s="487"/>
      <c r="M17" s="202"/>
      <c r="N17" s="202"/>
      <c r="O17" s="202"/>
      <c r="P17" s="202"/>
      <c r="Q17" s="202"/>
    </row>
    <row r="18" spans="1:17" s="203" customFormat="1" ht="12" customHeight="1">
      <c r="A18" s="458" t="s">
        <v>11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128"/>
      <c r="N18" s="202"/>
      <c r="O18" s="202"/>
      <c r="P18" s="202"/>
      <c r="Q18" s="202"/>
    </row>
    <row r="19" spans="1:17" s="203" customFormat="1" ht="12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9"/>
      <c r="K19" s="10"/>
      <c r="L19" s="11" t="s">
        <v>12</v>
      </c>
      <c r="M19" s="128"/>
      <c r="N19" s="202"/>
      <c r="O19" s="202"/>
      <c r="P19" s="202"/>
      <c r="Q19" s="202"/>
    </row>
    <row r="20" spans="1:17" s="203" customFormat="1" ht="11.2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12" t="s">
        <v>13</v>
      </c>
      <c r="K20" s="4"/>
      <c r="L20" s="13">
        <v>188773688</v>
      </c>
      <c r="M20" s="128"/>
      <c r="N20" s="202"/>
      <c r="O20" s="202"/>
      <c r="P20" s="202"/>
      <c r="Q20" s="202"/>
    </row>
    <row r="21" spans="1:17" s="203" customFormat="1" ht="12" customHeight="1">
      <c r="A21" s="202"/>
      <c r="B21" s="202"/>
      <c r="C21" s="202"/>
      <c r="D21" s="202"/>
      <c r="E21" s="197"/>
      <c r="F21" s="200"/>
      <c r="G21" s="202"/>
      <c r="H21" s="202"/>
      <c r="I21" s="14"/>
      <c r="J21" s="14"/>
      <c r="K21" s="15" t="s">
        <v>14</v>
      </c>
      <c r="L21" s="13"/>
      <c r="M21" s="128"/>
      <c r="N21" s="202"/>
      <c r="O21" s="202"/>
      <c r="P21" s="202"/>
      <c r="Q21" s="202"/>
    </row>
    <row r="22" spans="1:17" s="203" customFormat="1" ht="12.75" customHeight="1">
      <c r="A22" s="202"/>
      <c r="B22" s="202"/>
      <c r="C22" s="488" t="s">
        <v>260</v>
      </c>
      <c r="D22" s="489"/>
      <c r="E22" s="489"/>
      <c r="F22" s="489"/>
      <c r="G22" s="489"/>
      <c r="H22" s="489"/>
      <c r="I22" s="489"/>
      <c r="J22" s="202"/>
      <c r="K22" s="15" t="s">
        <v>15</v>
      </c>
      <c r="L22" s="16" t="s">
        <v>16</v>
      </c>
      <c r="M22" s="128"/>
      <c r="N22" s="202"/>
      <c r="O22" s="202"/>
      <c r="P22" s="202"/>
      <c r="Q22" s="202"/>
    </row>
    <row r="23" spans="1:17" s="203" customFormat="1" ht="12" customHeight="1">
      <c r="A23" s="202"/>
      <c r="B23" s="202"/>
      <c r="C23" s="202"/>
      <c r="D23" s="202"/>
      <c r="E23" s="202"/>
      <c r="F23" s="202"/>
      <c r="G23" s="200" t="s">
        <v>289</v>
      </c>
      <c r="H23" s="17"/>
      <c r="I23" s="202"/>
      <c r="J23" s="204" t="s">
        <v>17</v>
      </c>
      <c r="K23" s="18" t="s">
        <v>18</v>
      </c>
      <c r="L23" s="13"/>
      <c r="M23" s="128"/>
      <c r="N23" s="202"/>
      <c r="O23" s="202"/>
      <c r="P23" s="202"/>
      <c r="Q23" s="202"/>
    </row>
    <row r="24" spans="1:17" s="203" customFormat="1" ht="12.75" customHeight="1">
      <c r="A24" s="202"/>
      <c r="B24" s="202"/>
      <c r="C24" s="202"/>
      <c r="D24" s="202"/>
      <c r="E24" s="202"/>
      <c r="F24" s="202"/>
      <c r="G24" s="19" t="s">
        <v>19</v>
      </c>
      <c r="H24" s="20" t="s">
        <v>258</v>
      </c>
      <c r="I24" s="21"/>
      <c r="J24" s="22"/>
      <c r="K24" s="13"/>
      <c r="L24" s="13"/>
      <c r="M24" s="128"/>
      <c r="N24" s="202"/>
      <c r="O24" s="202"/>
      <c r="P24" s="202"/>
      <c r="Q24" s="202"/>
    </row>
    <row r="25" spans="1:17" s="203" customFormat="1" ht="13.5" customHeight="1">
      <c r="A25" s="202"/>
      <c r="B25" s="202"/>
      <c r="C25" s="202"/>
      <c r="D25" s="202"/>
      <c r="E25" s="202"/>
      <c r="F25" s="202"/>
      <c r="G25" s="462" t="s">
        <v>20</v>
      </c>
      <c r="H25" s="462"/>
      <c r="I25" s="136" t="s">
        <v>261</v>
      </c>
      <c r="J25" s="137" t="s">
        <v>262</v>
      </c>
      <c r="K25" s="138" t="s">
        <v>263</v>
      </c>
      <c r="L25" s="138" t="s">
        <v>261</v>
      </c>
      <c r="M25" s="128"/>
      <c r="N25" s="202"/>
      <c r="O25" s="202"/>
      <c r="P25" s="202"/>
      <c r="Q25" s="202"/>
    </row>
    <row r="26" spans="1:17" s="203" customFormat="1" ht="14.25" customHeight="1">
      <c r="A26" s="23"/>
      <c r="B26" s="23"/>
      <c r="C26" s="23"/>
      <c r="D26" s="23"/>
      <c r="E26" s="23"/>
      <c r="F26" s="24"/>
      <c r="G26" s="25" t="s">
        <v>290</v>
      </c>
      <c r="H26" s="202"/>
      <c r="I26" s="25"/>
      <c r="J26" s="25"/>
      <c r="K26" s="26"/>
      <c r="L26" s="27" t="s">
        <v>437</v>
      </c>
      <c r="M26" s="129"/>
      <c r="N26" s="202"/>
      <c r="O26" s="202"/>
      <c r="P26" s="202"/>
      <c r="Q26" s="202"/>
    </row>
    <row r="27" spans="1:17" s="203" customFormat="1" ht="24" customHeight="1">
      <c r="A27" s="465" t="s">
        <v>21</v>
      </c>
      <c r="B27" s="466"/>
      <c r="C27" s="466"/>
      <c r="D27" s="466"/>
      <c r="E27" s="466"/>
      <c r="F27" s="466"/>
      <c r="G27" s="469" t="s">
        <v>22</v>
      </c>
      <c r="H27" s="471" t="s">
        <v>23</v>
      </c>
      <c r="I27" s="473" t="s">
        <v>24</v>
      </c>
      <c r="J27" s="474"/>
      <c r="K27" s="475" t="s">
        <v>25</v>
      </c>
      <c r="L27" s="477" t="s">
        <v>26</v>
      </c>
      <c r="M27" s="129"/>
      <c r="N27" s="202"/>
      <c r="O27" s="202"/>
      <c r="P27" s="202"/>
      <c r="Q27" s="202"/>
    </row>
    <row r="28" spans="1:17" s="203" customFormat="1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27</v>
      </c>
      <c r="J28" s="29" t="s">
        <v>28</v>
      </c>
      <c r="K28" s="476"/>
      <c r="L28" s="478"/>
      <c r="M28" s="202"/>
      <c r="N28" s="202"/>
      <c r="O28" s="202"/>
      <c r="P28" s="202"/>
      <c r="Q28" s="202"/>
    </row>
    <row r="29" spans="1:17" s="203" customFormat="1" ht="11.25" customHeight="1">
      <c r="A29" s="459" t="s">
        <v>29</v>
      </c>
      <c r="B29" s="460"/>
      <c r="C29" s="460"/>
      <c r="D29" s="460"/>
      <c r="E29" s="460"/>
      <c r="F29" s="461"/>
      <c r="G29" s="30">
        <v>2</v>
      </c>
      <c r="H29" s="31">
        <v>3</v>
      </c>
      <c r="I29" s="32" t="s">
        <v>30</v>
      </c>
      <c r="J29" s="33" t="s">
        <v>31</v>
      </c>
      <c r="K29" s="34">
        <v>6</v>
      </c>
      <c r="L29" s="34">
        <v>7</v>
      </c>
      <c r="M29" s="202"/>
      <c r="N29" s="202"/>
      <c r="O29" s="202"/>
      <c r="P29" s="202"/>
      <c r="Q29" s="202"/>
    </row>
    <row r="30" spans="1:17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32</v>
      </c>
      <c r="H30" s="39">
        <v>1</v>
      </c>
      <c r="I30" s="40">
        <f>SUM(I31+I42+I61+I82+I89+I109+I131+I150+I160)</f>
        <v>268600</v>
      </c>
      <c r="J30" s="40">
        <f>SUM(J31+J42+J61+J82+J89+J109+J131+J150+J160)</f>
        <v>213200</v>
      </c>
      <c r="K30" s="41">
        <f>SUM(K31+K42+K61+K82+K89+K109+K131+K150+K160)</f>
        <v>183629.52</v>
      </c>
      <c r="L30" s="40">
        <f>SUM(L31+L42+L61+L82+L89+L109+L131+L150+L160)</f>
        <v>183629.52</v>
      </c>
    </row>
    <row r="31" spans="1:17" s="203" customFormat="1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33</v>
      </c>
      <c r="H31" s="39">
        <v>2</v>
      </c>
      <c r="I31" s="40">
        <f>SUM(I32+I38)</f>
        <v>212200</v>
      </c>
      <c r="J31" s="40">
        <f>SUM(J32+J38)</f>
        <v>160800</v>
      </c>
      <c r="K31" s="48">
        <f>SUM(K32+K38)</f>
        <v>142902.97</v>
      </c>
      <c r="L31" s="49">
        <f>SUM(L32+L38)</f>
        <v>142902.97</v>
      </c>
      <c r="M31" s="202"/>
      <c r="N31" s="202"/>
      <c r="O31" s="202"/>
      <c r="P31" s="202"/>
      <c r="Q31" s="202"/>
    </row>
    <row r="32" spans="1:17" s="203" customFormat="1" ht="14.25" hidden="1" customHeight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34</v>
      </c>
      <c r="H32" s="39">
        <v>3</v>
      </c>
      <c r="I32" s="40">
        <f>SUM(I33)</f>
        <v>208900</v>
      </c>
      <c r="J32" s="40">
        <f>SUM(J33)</f>
        <v>158000</v>
      </c>
      <c r="K32" s="41">
        <f>SUM(K33)</f>
        <v>140490.53</v>
      </c>
      <c r="L32" s="40">
        <f>SUM(L33)</f>
        <v>140490.53</v>
      </c>
      <c r="M32" s="202"/>
      <c r="N32" s="202"/>
      <c r="O32" s="202"/>
      <c r="P32" s="202"/>
      <c r="Q32" s="130"/>
    </row>
    <row r="33" spans="1:19" ht="13.5" hidden="1" customHeight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34</v>
      </c>
      <c r="H33" s="39">
        <v>4</v>
      </c>
      <c r="I33" s="40">
        <f>SUM(I34+I36)</f>
        <v>208900</v>
      </c>
      <c r="J33" s="40">
        <f t="shared" ref="J33:L34" si="0">SUM(J34)</f>
        <v>158000</v>
      </c>
      <c r="K33" s="40">
        <f t="shared" si="0"/>
        <v>140490.53</v>
      </c>
      <c r="L33" s="40">
        <f t="shared" si="0"/>
        <v>140490.53</v>
      </c>
      <c r="Q33" s="130"/>
      <c r="R33" s="130"/>
    </row>
    <row r="34" spans="1:19" ht="14.25" hidden="1" customHeight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35</v>
      </c>
      <c r="H34" s="39">
        <v>5</v>
      </c>
      <c r="I34" s="41">
        <f>SUM(I35)</f>
        <v>208900</v>
      </c>
      <c r="J34" s="41">
        <f t="shared" si="0"/>
        <v>158000</v>
      </c>
      <c r="K34" s="41">
        <f t="shared" si="0"/>
        <v>140490.53</v>
      </c>
      <c r="L34" s="41">
        <f t="shared" si="0"/>
        <v>140490.53</v>
      </c>
      <c r="Q34" s="130"/>
      <c r="R34" s="130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35</v>
      </c>
      <c r="H35" s="39">
        <v>6</v>
      </c>
      <c r="I35" s="55">
        <v>208900</v>
      </c>
      <c r="J35" s="56">
        <v>158000</v>
      </c>
      <c r="K35" s="56">
        <v>140490.53</v>
      </c>
      <c r="L35" s="56">
        <v>140490.53</v>
      </c>
      <c r="Q35" s="130"/>
      <c r="R35" s="130"/>
    </row>
    <row r="36" spans="1:19" ht="12.75" hidden="1" customHeight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36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Q36" s="130"/>
      <c r="R36" s="130"/>
    </row>
    <row r="37" spans="1:19" ht="12.75" hidden="1" customHeight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36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Q37" s="130"/>
      <c r="R37" s="130"/>
    </row>
    <row r="38" spans="1:19" ht="13.5" hidden="1" customHeight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37</v>
      </c>
      <c r="H38" s="39">
        <v>9</v>
      </c>
      <c r="I38" s="41">
        <f t="shared" ref="I38:L40" si="1">I39</f>
        <v>3300</v>
      </c>
      <c r="J38" s="40">
        <f t="shared" si="1"/>
        <v>2800</v>
      </c>
      <c r="K38" s="41">
        <f t="shared" si="1"/>
        <v>2412.44</v>
      </c>
      <c r="L38" s="40">
        <f t="shared" si="1"/>
        <v>2412.44</v>
      </c>
      <c r="Q38" s="130"/>
      <c r="R38" s="130"/>
    </row>
    <row r="39" spans="1:19" ht="15.75" hidden="1" customHeight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37</v>
      </c>
      <c r="H39" s="39">
        <v>10</v>
      </c>
      <c r="I39" s="41">
        <f t="shared" si="1"/>
        <v>3300</v>
      </c>
      <c r="J39" s="40">
        <f t="shared" si="1"/>
        <v>2800</v>
      </c>
      <c r="K39" s="40">
        <f t="shared" si="1"/>
        <v>2412.44</v>
      </c>
      <c r="L39" s="40">
        <f t="shared" si="1"/>
        <v>2412.44</v>
      </c>
      <c r="Q39" s="130"/>
    </row>
    <row r="40" spans="1:19" ht="13.5" hidden="1" customHeight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37</v>
      </c>
      <c r="H40" s="39">
        <v>11</v>
      </c>
      <c r="I40" s="40">
        <f t="shared" si="1"/>
        <v>3300</v>
      </c>
      <c r="J40" s="40">
        <f t="shared" si="1"/>
        <v>2800</v>
      </c>
      <c r="K40" s="40">
        <f t="shared" si="1"/>
        <v>2412.44</v>
      </c>
      <c r="L40" s="40">
        <f t="shared" si="1"/>
        <v>2412.44</v>
      </c>
      <c r="Q40" s="130"/>
      <c r="R40" s="130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37</v>
      </c>
      <c r="H41" s="39">
        <v>12</v>
      </c>
      <c r="I41" s="57">
        <v>3300</v>
      </c>
      <c r="J41" s="56">
        <v>2800</v>
      </c>
      <c r="K41" s="56">
        <v>2412.44</v>
      </c>
      <c r="L41" s="56">
        <v>2412.44</v>
      </c>
      <c r="Q41" s="130"/>
      <c r="R41" s="130"/>
    </row>
    <row r="42" spans="1:19" ht="15.75" customHeight="1">
      <c r="A42" s="58">
        <v>2</v>
      </c>
      <c r="B42" s="59">
        <v>2</v>
      </c>
      <c r="C42" s="43"/>
      <c r="D42" s="44"/>
      <c r="E42" s="45"/>
      <c r="F42" s="46"/>
      <c r="G42" s="47" t="s">
        <v>38</v>
      </c>
      <c r="H42" s="39">
        <v>13</v>
      </c>
      <c r="I42" s="60">
        <f t="shared" ref="I42:L44" si="2">I43</f>
        <v>56000</v>
      </c>
      <c r="J42" s="61">
        <f t="shared" si="2"/>
        <v>52000</v>
      </c>
      <c r="K42" s="60">
        <f t="shared" si="2"/>
        <v>40543.64</v>
      </c>
      <c r="L42" s="60">
        <f t="shared" si="2"/>
        <v>40543.64</v>
      </c>
    </row>
    <row r="43" spans="1:19" ht="27" hidden="1" customHeight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38</v>
      </c>
      <c r="H43" s="39">
        <v>14</v>
      </c>
      <c r="I43" s="40">
        <f t="shared" si="2"/>
        <v>56000</v>
      </c>
      <c r="J43" s="41">
        <f t="shared" si="2"/>
        <v>52000</v>
      </c>
      <c r="K43" s="40">
        <f t="shared" si="2"/>
        <v>40543.64</v>
      </c>
      <c r="L43" s="41">
        <f t="shared" si="2"/>
        <v>40543.64</v>
      </c>
      <c r="Q43" s="130"/>
      <c r="S43" s="130"/>
    </row>
    <row r="44" spans="1:19" ht="15.75" hidden="1" customHeight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38</v>
      </c>
      <c r="H44" s="39">
        <v>15</v>
      </c>
      <c r="I44" s="40">
        <f t="shared" si="2"/>
        <v>56000</v>
      </c>
      <c r="J44" s="41">
        <f t="shared" si="2"/>
        <v>52000</v>
      </c>
      <c r="K44" s="49">
        <f t="shared" si="2"/>
        <v>40543.64</v>
      </c>
      <c r="L44" s="49">
        <f t="shared" si="2"/>
        <v>40543.64</v>
      </c>
      <c r="Q44" s="130"/>
      <c r="R44" s="130"/>
    </row>
    <row r="45" spans="1:19" ht="24.75" hidden="1" customHeight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38</v>
      </c>
      <c r="H45" s="39">
        <v>16</v>
      </c>
      <c r="I45" s="67">
        <f>SUM(I46:I60)</f>
        <v>56000</v>
      </c>
      <c r="J45" s="67">
        <f>SUM(J46:J60)</f>
        <v>52000</v>
      </c>
      <c r="K45" s="68">
        <f>SUM(K46:K60)</f>
        <v>40543.64</v>
      </c>
      <c r="L45" s="68">
        <f>SUM(L46:L60)</f>
        <v>40543.64</v>
      </c>
      <c r="Q45" s="130"/>
      <c r="R45" s="130"/>
    </row>
    <row r="46" spans="1:19" ht="15.75" hidden="1" customHeight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39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Q46" s="130"/>
      <c r="R46" s="130"/>
    </row>
    <row r="47" spans="1:19" ht="26.25" hidden="1" customHeight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40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Q47" s="130"/>
      <c r="R47" s="130"/>
    </row>
    <row r="48" spans="1:19" ht="15" customHeight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139" t="s">
        <v>41</v>
      </c>
      <c r="H48" s="39">
        <v>19</v>
      </c>
      <c r="I48" s="56">
        <v>2300</v>
      </c>
      <c r="J48" s="56">
        <v>1800</v>
      </c>
      <c r="K48" s="56">
        <v>944.13</v>
      </c>
      <c r="L48" s="56">
        <v>944.13</v>
      </c>
      <c r="Q48" s="130"/>
      <c r="R48" s="130"/>
    </row>
    <row r="49" spans="1:19" ht="27" customHeight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42</v>
      </c>
      <c r="H49" s="39">
        <v>20</v>
      </c>
      <c r="I49" s="56">
        <v>1100</v>
      </c>
      <c r="J49" s="56">
        <v>1100</v>
      </c>
      <c r="K49" s="56">
        <v>143.82</v>
      </c>
      <c r="L49" s="56">
        <v>143.82</v>
      </c>
      <c r="Q49" s="130"/>
      <c r="R49" s="130"/>
    </row>
    <row r="50" spans="1:19" ht="26.25" hidden="1" customHeight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43</v>
      </c>
      <c r="H50" s="39">
        <v>21</v>
      </c>
      <c r="I50" s="56">
        <v>0</v>
      </c>
      <c r="J50" s="56">
        <v>0</v>
      </c>
      <c r="K50" s="56"/>
      <c r="L50" s="56"/>
      <c r="Q50" s="130"/>
      <c r="R50" s="130"/>
    </row>
    <row r="51" spans="1:19" ht="1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44</v>
      </c>
      <c r="H51" s="39">
        <v>22</v>
      </c>
      <c r="I51" s="57">
        <v>2000</v>
      </c>
      <c r="J51" s="56">
        <v>1900</v>
      </c>
      <c r="K51" s="56">
        <v>276.08999999999997</v>
      </c>
      <c r="L51" s="56">
        <v>276.08999999999997</v>
      </c>
      <c r="Q51" s="130"/>
      <c r="R51" s="130"/>
    </row>
    <row r="52" spans="1:19" ht="15.75" hidden="1" customHeight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45</v>
      </c>
      <c r="H52" s="39">
        <v>23</v>
      </c>
      <c r="I52" s="75">
        <v>0</v>
      </c>
      <c r="J52" s="56">
        <v>0</v>
      </c>
      <c r="K52" s="56"/>
      <c r="L52" s="56"/>
      <c r="Q52" s="130"/>
      <c r="R52" s="130"/>
    </row>
    <row r="53" spans="1:19" ht="25.5" hidden="1" customHeight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46</v>
      </c>
      <c r="H53" s="39">
        <v>24</v>
      </c>
      <c r="I53" s="57">
        <v>0</v>
      </c>
      <c r="J53" s="57">
        <v>0</v>
      </c>
      <c r="K53" s="57"/>
      <c r="L53" s="57"/>
      <c r="Q53" s="130"/>
      <c r="R53" s="130"/>
    </row>
    <row r="54" spans="1:19" ht="27.75" customHeight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47</v>
      </c>
      <c r="H54" s="39">
        <v>25</v>
      </c>
      <c r="I54" s="57">
        <v>2200</v>
      </c>
      <c r="J54" s="56">
        <v>1800</v>
      </c>
      <c r="K54" s="56">
        <v>315.81</v>
      </c>
      <c r="L54" s="56">
        <v>315.81</v>
      </c>
      <c r="Q54" s="130"/>
      <c r="R54" s="130"/>
    </row>
    <row r="55" spans="1:19" ht="15.75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48</v>
      </c>
      <c r="H55" s="39">
        <v>26</v>
      </c>
      <c r="I55" s="57">
        <v>1500</v>
      </c>
      <c r="J55" s="56">
        <v>1400</v>
      </c>
      <c r="K55" s="56">
        <v>184.81</v>
      </c>
      <c r="L55" s="56">
        <v>184.81</v>
      </c>
      <c r="Q55" s="130"/>
      <c r="R55" s="130"/>
    </row>
    <row r="56" spans="1:19" ht="27.75" hidden="1" customHeight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49</v>
      </c>
      <c r="H56" s="39">
        <v>27</v>
      </c>
      <c r="I56" s="57">
        <v>0</v>
      </c>
      <c r="J56" s="57">
        <v>0</v>
      </c>
      <c r="K56" s="57"/>
      <c r="L56" s="57"/>
      <c r="Q56" s="130"/>
      <c r="R56" s="130"/>
    </row>
    <row r="57" spans="1:19" ht="14.2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50</v>
      </c>
      <c r="H57" s="39">
        <v>28</v>
      </c>
      <c r="I57" s="57">
        <v>6700</v>
      </c>
      <c r="J57" s="56">
        <v>6300</v>
      </c>
      <c r="K57" s="56">
        <v>5595.05</v>
      </c>
      <c r="L57" s="56">
        <v>5595.05</v>
      </c>
      <c r="Q57" s="130"/>
      <c r="R57" s="130"/>
    </row>
    <row r="58" spans="1:19" ht="27.7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51</v>
      </c>
      <c r="H58" s="39">
        <v>29</v>
      </c>
      <c r="I58" s="57">
        <v>2200</v>
      </c>
      <c r="J58" s="56">
        <v>1700</v>
      </c>
      <c r="K58" s="56">
        <v>857.7</v>
      </c>
      <c r="L58" s="56">
        <v>857.7</v>
      </c>
      <c r="Q58" s="130"/>
      <c r="R58" s="130"/>
    </row>
    <row r="59" spans="1:19" ht="12" hidden="1" customHeight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52</v>
      </c>
      <c r="H59" s="39">
        <v>30</v>
      </c>
      <c r="I59" s="57">
        <v>0</v>
      </c>
      <c r="J59" s="56">
        <v>0</v>
      </c>
      <c r="K59" s="56"/>
      <c r="L59" s="56"/>
      <c r="Q59" s="130"/>
      <c r="R59" s="130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53</v>
      </c>
      <c r="H60" s="39">
        <v>31</v>
      </c>
      <c r="I60" s="57">
        <v>38000</v>
      </c>
      <c r="J60" s="56">
        <v>36000</v>
      </c>
      <c r="K60" s="56">
        <v>32226.23</v>
      </c>
      <c r="L60" s="56">
        <v>32226.23</v>
      </c>
      <c r="Q60" s="130"/>
      <c r="R60" s="130"/>
    </row>
    <row r="61" spans="1:19" ht="14.25" hidden="1" customHeight="1">
      <c r="A61" s="77">
        <v>2</v>
      </c>
      <c r="B61" s="78">
        <v>3</v>
      </c>
      <c r="C61" s="42"/>
      <c r="D61" s="43"/>
      <c r="E61" s="43"/>
      <c r="F61" s="46"/>
      <c r="G61" s="79" t="s">
        <v>54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</row>
    <row r="62" spans="1:19" ht="13.5" hidden="1" customHeight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55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Q62" s="130"/>
      <c r="S62" s="130"/>
    </row>
    <row r="63" spans="1:19" ht="15" hidden="1" customHeight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56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Q63" s="130"/>
      <c r="R63" s="130"/>
    </row>
    <row r="64" spans="1:19" ht="13.5" hidden="1" customHeight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56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Q64" s="130"/>
      <c r="R64" s="130"/>
    </row>
    <row r="65" spans="1:18" s="131" customFormat="1" ht="25.5" hidden="1" customHeight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57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0"/>
      <c r="R65" s="130"/>
    </row>
    <row r="66" spans="1:18" s="203" customFormat="1" ht="19.5" hidden="1" customHeight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58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202"/>
      <c r="N66" s="202"/>
      <c r="O66" s="202"/>
      <c r="P66" s="202"/>
      <c r="Q66" s="130"/>
      <c r="R66" s="130"/>
    </row>
    <row r="67" spans="1:18" s="203" customFormat="1" ht="16.5" hidden="1" customHeight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59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202"/>
      <c r="N67" s="202"/>
      <c r="O67" s="202"/>
      <c r="P67" s="202"/>
      <c r="Q67" s="130"/>
      <c r="R67" s="130"/>
    </row>
    <row r="68" spans="1:18" s="203" customFormat="1" ht="29.25" hidden="1" customHeight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60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202"/>
      <c r="N68" s="202"/>
      <c r="O68" s="202"/>
      <c r="P68" s="202"/>
      <c r="Q68" s="130"/>
      <c r="R68" s="130"/>
    </row>
    <row r="69" spans="1:18" s="203" customFormat="1" ht="27" hidden="1" customHeight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60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202"/>
      <c r="N69" s="202"/>
      <c r="O69" s="202"/>
      <c r="P69" s="202"/>
      <c r="Q69" s="130"/>
      <c r="R69" s="130"/>
    </row>
    <row r="70" spans="1:18" s="131" customFormat="1" ht="27" hidden="1" customHeight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57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0"/>
      <c r="R70" s="130"/>
    </row>
    <row r="71" spans="1:18" s="203" customFormat="1" ht="16.5" hidden="1" customHeight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58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202"/>
      <c r="N71" s="202"/>
      <c r="O71" s="202"/>
      <c r="P71" s="202"/>
      <c r="Q71" s="130"/>
      <c r="R71" s="130"/>
    </row>
    <row r="72" spans="1:18" s="203" customFormat="1" ht="15" hidden="1" customHeight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59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202"/>
      <c r="N72" s="202"/>
      <c r="O72" s="202"/>
      <c r="P72" s="202"/>
      <c r="Q72" s="130"/>
      <c r="R72" s="130"/>
    </row>
    <row r="73" spans="1:18" s="203" customFormat="1" ht="27.75" hidden="1" customHeight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61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202"/>
      <c r="N73" s="202"/>
      <c r="O73" s="202"/>
      <c r="P73" s="202"/>
      <c r="Q73" s="130"/>
      <c r="R73" s="130"/>
    </row>
    <row r="74" spans="1:18" s="203" customFormat="1" ht="26.25" hidden="1" customHeight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62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202"/>
      <c r="N74" s="202"/>
      <c r="O74" s="202"/>
      <c r="P74" s="202"/>
      <c r="Q74" s="130"/>
      <c r="R74" s="130"/>
    </row>
    <row r="75" spans="1:18" s="203" customFormat="1" ht="15" hidden="1" customHeight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63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202"/>
      <c r="N75" s="202"/>
      <c r="O75" s="202"/>
      <c r="P75" s="202"/>
      <c r="Q75" s="130"/>
      <c r="R75" s="130"/>
    </row>
    <row r="76" spans="1:18" s="203" customFormat="1" ht="16.5" hidden="1" customHeight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64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202"/>
      <c r="N76" s="202"/>
      <c r="O76" s="202"/>
      <c r="P76" s="202"/>
      <c r="Q76" s="130"/>
      <c r="R76" s="130"/>
    </row>
    <row r="77" spans="1:18" s="203" customFormat="1" ht="17.25" hidden="1" customHeight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65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202"/>
      <c r="N77" s="202"/>
      <c r="O77" s="202"/>
      <c r="P77" s="202"/>
      <c r="Q77" s="130"/>
      <c r="R77" s="130"/>
    </row>
    <row r="78" spans="1:18" s="203" customFormat="1" ht="12.75" hidden="1" customHeight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66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202"/>
      <c r="N78" s="202"/>
      <c r="O78" s="202"/>
      <c r="P78" s="202"/>
      <c r="Q78" s="202"/>
      <c r="R78" s="202"/>
    </row>
    <row r="79" spans="1:18" s="203" customFormat="1" ht="12" hidden="1" customHeight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66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202"/>
      <c r="N79" s="202"/>
      <c r="O79" s="202"/>
      <c r="P79" s="202"/>
      <c r="Q79" s="202"/>
      <c r="R79" s="202"/>
    </row>
    <row r="80" spans="1:18" s="203" customFormat="1" ht="15.75" hidden="1" customHeight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66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202"/>
      <c r="N80" s="202"/>
      <c r="O80" s="202"/>
      <c r="P80" s="202"/>
      <c r="Q80" s="202"/>
      <c r="R80" s="202"/>
    </row>
    <row r="81" spans="1:12" s="203" customFormat="1" ht="13.5" hidden="1" customHeight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66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</row>
    <row r="82" spans="1:12" s="203" customFormat="1" ht="16.5" hidden="1" customHeight="1">
      <c r="A82" s="35">
        <v>2</v>
      </c>
      <c r="B82" s="36">
        <v>4</v>
      </c>
      <c r="C82" s="36"/>
      <c r="D82" s="36"/>
      <c r="E82" s="36"/>
      <c r="F82" s="38"/>
      <c r="G82" s="83" t="s">
        <v>67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</row>
    <row r="83" spans="1:12" s="203" customFormat="1" ht="15.75" hidden="1" customHeight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68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</row>
    <row r="84" spans="1:12" s="203" customFormat="1" ht="17.25" hidden="1" customHeight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68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</row>
    <row r="85" spans="1:12" s="203" customFormat="1" ht="18" hidden="1" customHeight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68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</row>
    <row r="86" spans="1:12" s="203" customFormat="1" ht="14.25" hidden="1" customHeight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69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</row>
    <row r="87" spans="1:12" s="203" customFormat="1" ht="13.5" hidden="1" customHeight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70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</row>
    <row r="88" spans="1:12" s="203" customFormat="1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71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</row>
    <row r="89" spans="1:12" s="203" customFormat="1" hidden="1">
      <c r="A89" s="35">
        <v>2</v>
      </c>
      <c r="B89" s="36">
        <v>5</v>
      </c>
      <c r="C89" s="35"/>
      <c r="D89" s="36"/>
      <c r="E89" s="36"/>
      <c r="F89" s="85"/>
      <c r="G89" s="37" t="s">
        <v>72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</row>
    <row r="90" spans="1:12" s="203" customFormat="1" hidden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73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</row>
    <row r="91" spans="1:12" s="203" customFormat="1" hidden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73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</row>
    <row r="92" spans="1:12" s="203" customFormat="1" hidden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73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</row>
    <row r="93" spans="1:12" s="203" customFormat="1" ht="25.5" hidden="1" customHeight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74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</row>
    <row r="94" spans="1:12" s="203" customFormat="1" ht="15.75" hidden="1" customHeight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75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</row>
    <row r="95" spans="1:12" s="203" customFormat="1" ht="12" hidden="1" customHeight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76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</row>
    <row r="96" spans="1:12" s="203" customFormat="1" ht="15.75" hidden="1" customHeight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76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</row>
    <row r="97" spans="1:12" s="203" customFormat="1" ht="15" hidden="1" customHeight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76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</row>
    <row r="98" spans="1:12" s="203" customFormat="1" ht="25.5" hidden="1" customHeight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77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</row>
    <row r="99" spans="1:12" s="203" customFormat="1" ht="25.5" hidden="1" customHeight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78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</row>
    <row r="100" spans="1:12" s="203" customFormat="1" ht="28.5" hidden="1" customHeight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79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</row>
    <row r="101" spans="1:12" s="203" customFormat="1" ht="27" hidden="1" customHeight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80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</row>
    <row r="102" spans="1:12" s="203" customFormat="1" ht="30" hidden="1" customHeight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80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</row>
    <row r="103" spans="1:12" s="203" customFormat="1" ht="26.25" hidden="1" customHeight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80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</row>
    <row r="104" spans="1:12" s="203" customFormat="1" ht="26.25" hidden="1" customHeight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81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</row>
    <row r="105" spans="1:12" s="203" customFormat="1" ht="27.75" hidden="1" customHeight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82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</row>
    <row r="106" spans="1:12" s="203" customFormat="1" ht="25.5" hidden="1" customHeight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82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</row>
    <row r="107" spans="1:12" s="203" customFormat="1" ht="30" hidden="1" customHeight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82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</row>
    <row r="108" spans="1:12" s="203" customFormat="1" ht="18" hidden="1" customHeight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83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</row>
    <row r="109" spans="1:12" s="203" customFormat="1" ht="16.5" hidden="1" customHeight="1">
      <c r="A109" s="83">
        <v>2</v>
      </c>
      <c r="B109" s="35">
        <v>6</v>
      </c>
      <c r="C109" s="36"/>
      <c r="D109" s="37"/>
      <c r="E109" s="35"/>
      <c r="F109" s="85"/>
      <c r="G109" s="88" t="s">
        <v>84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</row>
    <row r="110" spans="1:12" s="203" customFormat="1" ht="14.25" hidden="1" customHeight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85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</row>
    <row r="111" spans="1:12" s="203" customFormat="1" ht="14.25" hidden="1" customHeight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85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</row>
    <row r="112" spans="1:12" s="203" customFormat="1" hidden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85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</row>
    <row r="113" spans="1:12" s="203" customFormat="1" ht="13.5" hidden="1" customHeight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86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</row>
    <row r="114" spans="1:12" s="203" customFormat="1" hidden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87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</row>
    <row r="115" spans="1:12" s="203" customFormat="1" ht="25.5" hidden="1" customHeight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88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</row>
    <row r="116" spans="1:12" s="203" customFormat="1" ht="14.25" hidden="1" customHeight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88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</row>
    <row r="117" spans="1:12" s="203" customFormat="1" ht="14.25" hidden="1" customHeight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88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</row>
    <row r="118" spans="1:12" s="203" customFormat="1" ht="25.5" hidden="1" customHeight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88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</row>
    <row r="119" spans="1:12" s="203" customFormat="1" ht="26.25" hidden="1" customHeight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89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</row>
    <row r="120" spans="1:12" s="203" customFormat="1" ht="25.5" hidden="1" customHeight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89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</row>
    <row r="121" spans="1:12" s="203" customFormat="1" ht="26.25" hidden="1" customHeight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89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</row>
    <row r="122" spans="1:12" s="203" customFormat="1" ht="27" hidden="1" customHeight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89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</row>
    <row r="123" spans="1:12" s="203" customFormat="1" ht="25.5" hidden="1" customHeight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90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</row>
    <row r="124" spans="1:12" s="203" customFormat="1" ht="27" hidden="1" customHeight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90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</row>
    <row r="125" spans="1:12" s="203" customFormat="1" ht="27" hidden="1" customHeight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90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</row>
    <row r="126" spans="1:12" s="203" customFormat="1" ht="27.75" hidden="1" customHeight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90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</row>
    <row r="127" spans="1:12" s="203" customFormat="1" ht="27" hidden="1" customHeight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91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</row>
    <row r="128" spans="1:12" s="203" customFormat="1" ht="29.25" hidden="1" customHeight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92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</row>
    <row r="129" spans="1:12" s="203" customFormat="1" ht="25.5" hidden="1" customHeight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91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</row>
    <row r="130" spans="1:12" s="203" customFormat="1" ht="27.75" hidden="1" customHeight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93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</row>
    <row r="131" spans="1:12" s="203" customFormat="1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94</v>
      </c>
      <c r="H131" s="39">
        <v>102</v>
      </c>
      <c r="I131" s="41">
        <f>SUM(I132+I137+I145)</f>
        <v>400</v>
      </c>
      <c r="J131" s="80">
        <f>SUM(J132+J137+J145)</f>
        <v>400</v>
      </c>
      <c r="K131" s="41">
        <f>SUM(K132+K137+K145)</f>
        <v>182.91</v>
      </c>
      <c r="L131" s="40">
        <f>SUM(L132+L137+L145)</f>
        <v>182.91</v>
      </c>
    </row>
    <row r="132" spans="1:12" s="203" customFormat="1" hidden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95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</row>
    <row r="133" spans="1:12" s="203" customFormat="1" ht="14.25" hidden="1" customHeight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95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</row>
    <row r="134" spans="1:12" s="203" customFormat="1" ht="15.75" hidden="1" customHeight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95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</row>
    <row r="135" spans="1:12" s="203" customFormat="1" ht="14.25" hidden="1" customHeight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96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s="203" customFormat="1" ht="14.25" hidden="1" customHeight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97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</row>
    <row r="137" spans="1:12" s="203" customFormat="1" ht="25.5" hidden="1" customHeight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98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</row>
    <row r="138" spans="1:12" s="203" customFormat="1" ht="25.5" hidden="1" customHeight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99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</row>
    <row r="139" spans="1:12" s="203" customFormat="1" ht="25.5" hidden="1" customHeight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99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</row>
    <row r="140" spans="1:12" s="203" customFormat="1" ht="12" hidden="1" customHeight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100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</row>
    <row r="141" spans="1:12" s="203" customFormat="1" ht="15" hidden="1" customHeight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101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</row>
    <row r="142" spans="1:12" s="203" customFormat="1" ht="15" hidden="1" customHeight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102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</row>
    <row r="143" spans="1:12" s="203" customFormat="1" ht="15" hidden="1" customHeight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102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</row>
    <row r="144" spans="1:12" s="203" customFormat="1" ht="15" hidden="1" customHeight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102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</row>
    <row r="145" spans="1:12" s="203" customFormat="1" hidden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103</v>
      </c>
      <c r="H145" s="39">
        <v>116</v>
      </c>
      <c r="I145" s="41">
        <f t="shared" ref="I145:L146" si="15">I146</f>
        <v>400</v>
      </c>
      <c r="J145" s="80">
        <f t="shared" si="15"/>
        <v>400</v>
      </c>
      <c r="K145" s="41">
        <f t="shared" si="15"/>
        <v>182.91</v>
      </c>
      <c r="L145" s="40">
        <f t="shared" si="15"/>
        <v>182.91</v>
      </c>
    </row>
    <row r="146" spans="1:12" s="203" customFormat="1" hidden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103</v>
      </c>
      <c r="H146" s="39">
        <v>117</v>
      </c>
      <c r="I146" s="68">
        <f t="shared" si="15"/>
        <v>400</v>
      </c>
      <c r="J146" s="93">
        <f t="shared" si="15"/>
        <v>400</v>
      </c>
      <c r="K146" s="68">
        <f t="shared" si="15"/>
        <v>182.91</v>
      </c>
      <c r="L146" s="67">
        <f t="shared" si="15"/>
        <v>182.91</v>
      </c>
    </row>
    <row r="147" spans="1:12" s="203" customFormat="1" hidden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103</v>
      </c>
      <c r="H147" s="39">
        <v>118</v>
      </c>
      <c r="I147" s="41">
        <f>SUM(I148:I149)</f>
        <v>400</v>
      </c>
      <c r="J147" s="80">
        <f>SUM(J148:J149)</f>
        <v>400</v>
      </c>
      <c r="K147" s="41">
        <f>SUM(K148:K149)</f>
        <v>182.91</v>
      </c>
      <c r="L147" s="40">
        <f>SUM(L148:L149)</f>
        <v>182.91</v>
      </c>
    </row>
    <row r="148" spans="1:12" s="203" customFormat="1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104</v>
      </c>
      <c r="H148" s="39">
        <v>119</v>
      </c>
      <c r="I148" s="94">
        <v>400</v>
      </c>
      <c r="J148" s="94">
        <v>400</v>
      </c>
      <c r="K148" s="94">
        <v>182.91</v>
      </c>
      <c r="L148" s="94">
        <v>182.91</v>
      </c>
    </row>
    <row r="149" spans="1:12" s="203" customFormat="1" ht="16.5" hidden="1" customHeight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105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</row>
    <row r="150" spans="1:12" s="203" customFormat="1" ht="15" hidden="1" customHeight="1">
      <c r="A150" s="83">
        <v>2</v>
      </c>
      <c r="B150" s="83">
        <v>8</v>
      </c>
      <c r="C150" s="35"/>
      <c r="D150" s="59"/>
      <c r="E150" s="42"/>
      <c r="F150" s="96"/>
      <c r="G150" s="47" t="s">
        <v>106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</row>
    <row r="151" spans="1:12" s="203" customFormat="1" ht="14.25" hidden="1" customHeight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106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</row>
    <row r="152" spans="1:12" s="203" customFormat="1" ht="13.5" hidden="1" customHeight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107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</row>
    <row r="153" spans="1:12" s="203" customFormat="1" ht="13.5" hidden="1" customHeight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107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</row>
    <row r="154" spans="1:12" s="203" customFormat="1" ht="13.5" hidden="1" customHeight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108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</row>
    <row r="155" spans="1:12" s="203" customFormat="1" ht="15.75" hidden="1" customHeight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109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</row>
    <row r="156" spans="1:12" s="203" customFormat="1" hidden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110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</row>
    <row r="157" spans="1:12" s="203" customFormat="1" ht="15" hidden="1" customHeight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111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</row>
    <row r="158" spans="1:12" s="203" customFormat="1" hidden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111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</row>
    <row r="159" spans="1:12" s="203" customFormat="1" hidden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111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</row>
    <row r="160" spans="1:12" s="203" customFormat="1" ht="39.75" hidden="1" customHeight="1">
      <c r="A160" s="83">
        <v>2</v>
      </c>
      <c r="B160" s="35">
        <v>9</v>
      </c>
      <c r="C160" s="37"/>
      <c r="D160" s="35"/>
      <c r="E160" s="36"/>
      <c r="F160" s="38"/>
      <c r="G160" s="37" t="s">
        <v>112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</row>
    <row r="161" spans="1:12" s="65" customFormat="1" ht="39" hidden="1" customHeight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113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2" s="203" customFormat="1" ht="42.75" hidden="1" customHeight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114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</row>
    <row r="163" spans="1:12" s="203" customFormat="1" ht="38.25" hidden="1" customHeight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114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</row>
    <row r="164" spans="1:12" s="203" customFormat="1" ht="38.25" hidden="1" customHeight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114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s="203" customFormat="1" ht="41.25" hidden="1" customHeight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115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</row>
    <row r="166" spans="1:12" s="203" customFormat="1" ht="44.25" hidden="1" customHeight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116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</row>
    <row r="167" spans="1:12" s="203" customFormat="1" ht="40.5" hidden="1" customHeight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117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</row>
    <row r="168" spans="1:12" s="203" customFormat="1" ht="53.25" hidden="1" customHeight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118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</row>
    <row r="169" spans="1:12" s="203" customFormat="1" ht="51.75" hidden="1" customHeight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119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</row>
    <row r="170" spans="1:12" s="203" customFormat="1" ht="54.75" hidden="1" customHeight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120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</row>
    <row r="171" spans="1:12" s="203" customFormat="1" ht="39" hidden="1" customHeight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121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</row>
    <row r="172" spans="1:12" s="203" customFormat="1" ht="43.5" hidden="1" customHeight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122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</row>
    <row r="173" spans="1:12" s="203" customFormat="1" ht="54.75" hidden="1" customHeight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123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</row>
    <row r="174" spans="1:12" s="203" customFormat="1" ht="54" hidden="1" customHeight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124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</row>
    <row r="175" spans="1:12" s="203" customFormat="1" ht="54" hidden="1" customHeight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125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</row>
    <row r="176" spans="1:12" s="203" customFormat="1" ht="76.5" hidden="1" customHeight="1">
      <c r="A176" s="35">
        <v>3</v>
      </c>
      <c r="B176" s="37"/>
      <c r="C176" s="35"/>
      <c r="D176" s="36"/>
      <c r="E176" s="36"/>
      <c r="F176" s="38"/>
      <c r="G176" s="88" t="s">
        <v>126</v>
      </c>
      <c r="H176" s="39">
        <v>147</v>
      </c>
      <c r="I176" s="40">
        <f>SUM(I177+I229+I294)</f>
        <v>0</v>
      </c>
      <c r="J176" s="80">
        <f>SUM(J177+J229+J294)</f>
        <v>0</v>
      </c>
      <c r="K176" s="41">
        <f>SUM(K177+K229+K294)</f>
        <v>0</v>
      </c>
      <c r="L176" s="40">
        <f>SUM(L177+L229+L294)</f>
        <v>0</v>
      </c>
    </row>
    <row r="177" spans="1:12" s="203" customFormat="1" ht="34.5" hidden="1" customHeight="1">
      <c r="A177" s="83">
        <v>3</v>
      </c>
      <c r="B177" s="35">
        <v>1</v>
      </c>
      <c r="C177" s="59"/>
      <c r="D177" s="42"/>
      <c r="E177" s="42"/>
      <c r="F177" s="96"/>
      <c r="G177" s="79" t="s">
        <v>127</v>
      </c>
      <c r="H177" s="39">
        <v>148</v>
      </c>
      <c r="I177" s="40">
        <f>SUM(I178+I200+I207+I219+I223)</f>
        <v>0</v>
      </c>
      <c r="J177" s="60">
        <f>SUM(J178+J200+J207+J219+J223)</f>
        <v>0</v>
      </c>
      <c r="K177" s="60">
        <f>SUM(K178+K200+K207+K219+K223)</f>
        <v>0</v>
      </c>
      <c r="L177" s="60">
        <f>SUM(L178+L200+L207+L219+L223)</f>
        <v>0</v>
      </c>
    </row>
    <row r="178" spans="1:12" s="203" customFormat="1" ht="30.75" hidden="1" customHeight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128</v>
      </c>
      <c r="H178" s="39">
        <v>149</v>
      </c>
      <c r="I178" s="60">
        <f>SUM(I179+I182+I187+I192+I197)</f>
        <v>0</v>
      </c>
      <c r="J178" s="80">
        <f>SUM(J179+J182+J187+J192+J197)</f>
        <v>0</v>
      </c>
      <c r="K178" s="41">
        <f>SUM(K179+K182+K187+K192+K197)</f>
        <v>0</v>
      </c>
      <c r="L178" s="40">
        <f>SUM(L179+L182+L187+L192+L197)</f>
        <v>0</v>
      </c>
    </row>
    <row r="179" spans="1:12" s="203" customFormat="1" ht="12.75" hidden="1" customHeight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129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</row>
    <row r="180" spans="1:12" s="203" customFormat="1" ht="13.5" hidden="1" customHeight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130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</row>
    <row r="181" spans="1:12" s="203" customFormat="1" ht="13.5" hidden="1" customHeight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130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</row>
    <row r="182" spans="1:12" s="203" customFormat="1" ht="14.25" hidden="1" customHeight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131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</row>
    <row r="183" spans="1:12" s="203" customFormat="1" ht="13.5" hidden="1" customHeight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131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</row>
    <row r="184" spans="1:12" s="203" customFormat="1" ht="14.25" hidden="1" customHeight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132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</row>
    <row r="185" spans="1:12" s="203" customFormat="1" ht="14.25" hidden="1" customHeight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133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</row>
    <row r="186" spans="1:12" s="203" customFormat="1" ht="26.25" hidden="1" customHeight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134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</row>
    <row r="187" spans="1:12" s="203" customFormat="1" ht="14.25" hidden="1" customHeight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135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</row>
    <row r="188" spans="1:12" s="203" customFormat="1" ht="14.25" hidden="1" customHeight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135</v>
      </c>
      <c r="H188" s="39">
        <v>159</v>
      </c>
      <c r="I188" s="40">
        <f>SUM(I189:I191)</f>
        <v>0</v>
      </c>
      <c r="J188" s="40">
        <f>SUM(J189:J191)</f>
        <v>0</v>
      </c>
      <c r="K188" s="40">
        <f>SUM(K189:K191)</f>
        <v>0</v>
      </c>
      <c r="L188" s="40">
        <f>SUM(L189:L191)</f>
        <v>0</v>
      </c>
    </row>
    <row r="189" spans="1:12" s="203" customFormat="1" ht="13.5" hidden="1" customHeight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136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</row>
    <row r="190" spans="1:12" s="203" customFormat="1" ht="15.75" hidden="1" customHeight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137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</row>
    <row r="191" spans="1:12" s="203" customFormat="1" ht="15.75" hidden="1" customHeight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138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</row>
    <row r="192" spans="1:12" s="203" customFormat="1" ht="18" hidden="1" customHeight="1">
      <c r="A192" s="63">
        <v>3</v>
      </c>
      <c r="B192" s="64">
        <v>1</v>
      </c>
      <c r="C192" s="64">
        <v>1</v>
      </c>
      <c r="D192" s="64">
        <v>4</v>
      </c>
      <c r="E192" s="64"/>
      <c r="F192" s="66"/>
      <c r="G192" s="65" t="s">
        <v>139</v>
      </c>
      <c r="H192" s="39">
        <v>163</v>
      </c>
      <c r="I192" s="40">
        <f>I193</f>
        <v>0</v>
      </c>
      <c r="J192" s="82">
        <f>J193</f>
        <v>0</v>
      </c>
      <c r="K192" s="48">
        <f>K193</f>
        <v>0</v>
      </c>
      <c r="L192" s="49">
        <f>L193</f>
        <v>0</v>
      </c>
    </row>
    <row r="193" spans="1:12" s="203" customFormat="1" ht="13.5" hidden="1" customHeight="1">
      <c r="A193" s="50">
        <v>3</v>
      </c>
      <c r="B193" s="51">
        <v>1</v>
      </c>
      <c r="C193" s="51">
        <v>1</v>
      </c>
      <c r="D193" s="51">
        <v>4</v>
      </c>
      <c r="E193" s="51">
        <v>1</v>
      </c>
      <c r="F193" s="53"/>
      <c r="G193" s="65" t="s">
        <v>139</v>
      </c>
      <c r="H193" s="39">
        <v>164</v>
      </c>
      <c r="I193" s="60">
        <f>SUM(I194:I196)</f>
        <v>0</v>
      </c>
      <c r="J193" s="80">
        <f>SUM(J194:J196)</f>
        <v>0</v>
      </c>
      <c r="K193" s="41">
        <f>SUM(K194:K196)</f>
        <v>0</v>
      </c>
      <c r="L193" s="40">
        <f>SUM(L194:L196)</f>
        <v>0</v>
      </c>
    </row>
    <row r="194" spans="1:12" s="203" customFormat="1" ht="17.25" hidden="1" customHeight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>
        <v>1</v>
      </c>
      <c r="G194" s="52" t="s">
        <v>140</v>
      </c>
      <c r="H194" s="39">
        <v>165</v>
      </c>
      <c r="I194" s="57">
        <v>0</v>
      </c>
      <c r="J194" s="57">
        <v>0</v>
      </c>
      <c r="K194" s="57">
        <v>0</v>
      </c>
      <c r="L194" s="100">
        <v>0</v>
      </c>
    </row>
    <row r="195" spans="1:12" s="203" customFormat="1" ht="25.5" hidden="1" customHeight="1">
      <c r="A195" s="45">
        <v>3</v>
      </c>
      <c r="B195" s="43">
        <v>1</v>
      </c>
      <c r="C195" s="43">
        <v>1</v>
      </c>
      <c r="D195" s="43">
        <v>4</v>
      </c>
      <c r="E195" s="43">
        <v>1</v>
      </c>
      <c r="F195" s="46">
        <v>2</v>
      </c>
      <c r="G195" s="44" t="s">
        <v>141</v>
      </c>
      <c r="H195" s="39">
        <v>166</v>
      </c>
      <c r="I195" s="55">
        <v>0</v>
      </c>
      <c r="J195" s="55">
        <v>0</v>
      </c>
      <c r="K195" s="55">
        <v>0</v>
      </c>
      <c r="L195" s="57">
        <v>0</v>
      </c>
    </row>
    <row r="196" spans="1:12" s="203" customFormat="1" ht="14.25" hidden="1" customHeight="1">
      <c r="A196" s="50">
        <v>3</v>
      </c>
      <c r="B196" s="51">
        <v>1</v>
      </c>
      <c r="C196" s="51">
        <v>1</v>
      </c>
      <c r="D196" s="51">
        <v>4</v>
      </c>
      <c r="E196" s="51">
        <v>1</v>
      </c>
      <c r="F196" s="53">
        <v>3</v>
      </c>
      <c r="G196" s="52" t="s">
        <v>142</v>
      </c>
      <c r="H196" s="39">
        <v>167</v>
      </c>
      <c r="I196" s="55">
        <v>0</v>
      </c>
      <c r="J196" s="55">
        <v>0</v>
      </c>
      <c r="K196" s="55">
        <v>0</v>
      </c>
      <c r="L196" s="57">
        <v>0</v>
      </c>
    </row>
    <row r="197" spans="1:12" s="203" customFormat="1" ht="25.5" hidden="1" customHeight="1">
      <c r="A197" s="50">
        <v>3</v>
      </c>
      <c r="B197" s="51">
        <v>1</v>
      </c>
      <c r="C197" s="51">
        <v>1</v>
      </c>
      <c r="D197" s="51">
        <v>5</v>
      </c>
      <c r="E197" s="51"/>
      <c r="F197" s="53"/>
      <c r="G197" s="52" t="s">
        <v>143</v>
      </c>
      <c r="H197" s="39">
        <v>168</v>
      </c>
      <c r="I197" s="40">
        <f t="shared" ref="I197:L198" si="19">I198</f>
        <v>0</v>
      </c>
      <c r="J197" s="80">
        <f t="shared" si="19"/>
        <v>0</v>
      </c>
      <c r="K197" s="41">
        <f t="shared" si="19"/>
        <v>0</v>
      </c>
      <c r="L197" s="40">
        <f t="shared" si="19"/>
        <v>0</v>
      </c>
    </row>
    <row r="198" spans="1:12" s="203" customFormat="1" ht="26.25" hidden="1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/>
      <c r="G198" s="52" t="s">
        <v>143</v>
      </c>
      <c r="H198" s="39">
        <v>169</v>
      </c>
      <c r="I198" s="41">
        <f t="shared" si="19"/>
        <v>0</v>
      </c>
      <c r="J198" s="41">
        <f t="shared" si="19"/>
        <v>0</v>
      </c>
      <c r="K198" s="41">
        <f t="shared" si="19"/>
        <v>0</v>
      </c>
      <c r="L198" s="41">
        <f t="shared" si="19"/>
        <v>0</v>
      </c>
    </row>
    <row r="199" spans="1:12" s="203" customFormat="1" ht="27" hidden="1" customHeight="1">
      <c r="A199" s="50">
        <v>3</v>
      </c>
      <c r="B199" s="51">
        <v>1</v>
      </c>
      <c r="C199" s="51">
        <v>1</v>
      </c>
      <c r="D199" s="51">
        <v>5</v>
      </c>
      <c r="E199" s="51">
        <v>1</v>
      </c>
      <c r="F199" s="53">
        <v>1</v>
      </c>
      <c r="G199" s="52" t="s">
        <v>143</v>
      </c>
      <c r="H199" s="39">
        <v>170</v>
      </c>
      <c r="I199" s="55">
        <v>0</v>
      </c>
      <c r="J199" s="57">
        <v>0</v>
      </c>
      <c r="K199" s="57">
        <v>0</v>
      </c>
      <c r="L199" s="57">
        <v>0</v>
      </c>
    </row>
    <row r="200" spans="1:12" s="203" customFormat="1" ht="26.25" hidden="1" customHeight="1">
      <c r="A200" s="63">
        <v>3</v>
      </c>
      <c r="B200" s="64">
        <v>1</v>
      </c>
      <c r="C200" s="64">
        <v>2</v>
      </c>
      <c r="D200" s="64"/>
      <c r="E200" s="64"/>
      <c r="F200" s="66"/>
      <c r="G200" s="65" t="s">
        <v>144</v>
      </c>
      <c r="H200" s="39">
        <v>171</v>
      </c>
      <c r="I200" s="40">
        <f t="shared" ref="I200:L201" si="20">I201</f>
        <v>0</v>
      </c>
      <c r="J200" s="82">
        <f t="shared" si="20"/>
        <v>0</v>
      </c>
      <c r="K200" s="48">
        <f t="shared" si="20"/>
        <v>0</v>
      </c>
      <c r="L200" s="49">
        <f t="shared" si="20"/>
        <v>0</v>
      </c>
    </row>
    <row r="201" spans="1:12" s="203" customFormat="1" ht="25.5" hidden="1" customHeight="1">
      <c r="A201" s="50">
        <v>3</v>
      </c>
      <c r="B201" s="51">
        <v>1</v>
      </c>
      <c r="C201" s="51">
        <v>2</v>
      </c>
      <c r="D201" s="51">
        <v>1</v>
      </c>
      <c r="E201" s="51"/>
      <c r="F201" s="53"/>
      <c r="G201" s="65" t="s">
        <v>144</v>
      </c>
      <c r="H201" s="39">
        <v>172</v>
      </c>
      <c r="I201" s="60">
        <f t="shared" si="20"/>
        <v>0</v>
      </c>
      <c r="J201" s="80">
        <f t="shared" si="20"/>
        <v>0</v>
      </c>
      <c r="K201" s="41">
        <f t="shared" si="20"/>
        <v>0</v>
      </c>
      <c r="L201" s="40">
        <f t="shared" si="20"/>
        <v>0</v>
      </c>
    </row>
    <row r="202" spans="1:12" s="203" customFormat="1" ht="26.25" hidden="1" customHeight="1">
      <c r="A202" s="45">
        <v>3</v>
      </c>
      <c r="B202" s="43">
        <v>1</v>
      </c>
      <c r="C202" s="43">
        <v>2</v>
      </c>
      <c r="D202" s="43">
        <v>1</v>
      </c>
      <c r="E202" s="43">
        <v>1</v>
      </c>
      <c r="F202" s="46"/>
      <c r="G202" s="65" t="s">
        <v>144</v>
      </c>
      <c r="H202" s="39">
        <v>173</v>
      </c>
      <c r="I202" s="40">
        <f>SUM(I203:I206)</f>
        <v>0</v>
      </c>
      <c r="J202" s="81">
        <f>SUM(J203:J206)</f>
        <v>0</v>
      </c>
      <c r="K202" s="61">
        <f>SUM(K203:K206)</f>
        <v>0</v>
      </c>
      <c r="L202" s="60">
        <f>SUM(L203:L206)</f>
        <v>0</v>
      </c>
    </row>
    <row r="203" spans="1:12" s="203" customFormat="1" ht="41.25" hidden="1" customHeight="1">
      <c r="A203" s="50">
        <v>3</v>
      </c>
      <c r="B203" s="51">
        <v>1</v>
      </c>
      <c r="C203" s="51">
        <v>2</v>
      </c>
      <c r="D203" s="51">
        <v>1</v>
      </c>
      <c r="E203" s="51">
        <v>1</v>
      </c>
      <c r="F203" s="53">
        <v>2</v>
      </c>
      <c r="G203" s="52" t="s">
        <v>145</v>
      </c>
      <c r="H203" s="39">
        <v>174</v>
      </c>
      <c r="I203" s="57">
        <v>0</v>
      </c>
      <c r="J203" s="57">
        <v>0</v>
      </c>
      <c r="K203" s="57">
        <v>0</v>
      </c>
      <c r="L203" s="57">
        <v>0</v>
      </c>
    </row>
    <row r="204" spans="1:12" s="203" customFormat="1" ht="14.25" hidden="1" customHeight="1">
      <c r="A204" s="50">
        <v>3</v>
      </c>
      <c r="B204" s="51">
        <v>1</v>
      </c>
      <c r="C204" s="51">
        <v>2</v>
      </c>
      <c r="D204" s="50">
        <v>1</v>
      </c>
      <c r="E204" s="51">
        <v>1</v>
      </c>
      <c r="F204" s="53">
        <v>3</v>
      </c>
      <c r="G204" s="52" t="s">
        <v>146</v>
      </c>
      <c r="H204" s="39">
        <v>175</v>
      </c>
      <c r="I204" s="57">
        <v>0</v>
      </c>
      <c r="J204" s="57">
        <v>0</v>
      </c>
      <c r="K204" s="57">
        <v>0</v>
      </c>
      <c r="L204" s="57">
        <v>0</v>
      </c>
    </row>
    <row r="205" spans="1:12" s="203" customFormat="1" ht="18.75" hidden="1" customHeight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4</v>
      </c>
      <c r="G205" s="52" t="s">
        <v>147</v>
      </c>
      <c r="H205" s="39">
        <v>176</v>
      </c>
      <c r="I205" s="57">
        <v>0</v>
      </c>
      <c r="J205" s="57">
        <v>0</v>
      </c>
      <c r="K205" s="57">
        <v>0</v>
      </c>
      <c r="L205" s="57">
        <v>0</v>
      </c>
    </row>
    <row r="206" spans="1:12" s="203" customFormat="1" ht="17.25" hidden="1" customHeight="1">
      <c r="A206" s="63">
        <v>3</v>
      </c>
      <c r="B206" s="72">
        <v>1</v>
      </c>
      <c r="C206" s="72">
        <v>2</v>
      </c>
      <c r="D206" s="71">
        <v>1</v>
      </c>
      <c r="E206" s="72">
        <v>1</v>
      </c>
      <c r="F206" s="73">
        <v>5</v>
      </c>
      <c r="G206" s="74" t="s">
        <v>148</v>
      </c>
      <c r="H206" s="39">
        <v>177</v>
      </c>
      <c r="I206" s="57">
        <v>0</v>
      </c>
      <c r="J206" s="57">
        <v>0</v>
      </c>
      <c r="K206" s="57">
        <v>0</v>
      </c>
      <c r="L206" s="100">
        <v>0</v>
      </c>
    </row>
    <row r="207" spans="1:12" s="203" customFormat="1" ht="15" hidden="1" customHeight="1">
      <c r="A207" s="50">
        <v>3</v>
      </c>
      <c r="B207" s="51">
        <v>1</v>
      </c>
      <c r="C207" s="51">
        <v>3</v>
      </c>
      <c r="D207" s="50"/>
      <c r="E207" s="51"/>
      <c r="F207" s="53"/>
      <c r="G207" s="52" t="s">
        <v>149</v>
      </c>
      <c r="H207" s="39">
        <v>178</v>
      </c>
      <c r="I207" s="40">
        <f>SUM(I208+I211)</f>
        <v>0</v>
      </c>
      <c r="J207" s="80">
        <f>SUM(J208+J211)</f>
        <v>0</v>
      </c>
      <c r="K207" s="41">
        <f>SUM(K208+K211)</f>
        <v>0</v>
      </c>
      <c r="L207" s="40">
        <f>SUM(L208+L211)</f>
        <v>0</v>
      </c>
    </row>
    <row r="208" spans="1:12" s="203" customFormat="1" ht="27.75" hidden="1" customHeight="1">
      <c r="A208" s="45">
        <v>3</v>
      </c>
      <c r="B208" s="43">
        <v>1</v>
      </c>
      <c r="C208" s="43">
        <v>3</v>
      </c>
      <c r="D208" s="45">
        <v>1</v>
      </c>
      <c r="E208" s="50"/>
      <c r="F208" s="46"/>
      <c r="G208" s="44" t="s">
        <v>150</v>
      </c>
      <c r="H208" s="39">
        <v>179</v>
      </c>
      <c r="I208" s="60">
        <f t="shared" ref="I208:L209" si="21">I209</f>
        <v>0</v>
      </c>
      <c r="J208" s="81">
        <f t="shared" si="21"/>
        <v>0</v>
      </c>
      <c r="K208" s="61">
        <f t="shared" si="21"/>
        <v>0</v>
      </c>
      <c r="L208" s="60">
        <f t="shared" si="21"/>
        <v>0</v>
      </c>
    </row>
    <row r="209" spans="1:16" s="203" customFormat="1" ht="30.75" hidden="1" customHeight="1">
      <c r="A209" s="50">
        <v>3</v>
      </c>
      <c r="B209" s="51">
        <v>1</v>
      </c>
      <c r="C209" s="51">
        <v>3</v>
      </c>
      <c r="D209" s="50">
        <v>1</v>
      </c>
      <c r="E209" s="50">
        <v>1</v>
      </c>
      <c r="F209" s="53"/>
      <c r="G209" s="44" t="s">
        <v>150</v>
      </c>
      <c r="H209" s="39">
        <v>180</v>
      </c>
      <c r="I209" s="40">
        <f t="shared" si="21"/>
        <v>0</v>
      </c>
      <c r="J209" s="80">
        <f t="shared" si="21"/>
        <v>0</v>
      </c>
      <c r="K209" s="41">
        <f t="shared" si="21"/>
        <v>0</v>
      </c>
      <c r="L209" s="40">
        <f t="shared" si="21"/>
        <v>0</v>
      </c>
      <c r="M209" s="202"/>
      <c r="N209" s="202"/>
      <c r="O209" s="202"/>
      <c r="P209" s="202"/>
    </row>
    <row r="210" spans="1:16" s="203" customFormat="1" ht="27.75" hidden="1" customHeight="1">
      <c r="A210" s="50">
        <v>3</v>
      </c>
      <c r="B210" s="52">
        <v>1</v>
      </c>
      <c r="C210" s="50">
        <v>3</v>
      </c>
      <c r="D210" s="51">
        <v>1</v>
      </c>
      <c r="E210" s="51">
        <v>1</v>
      </c>
      <c r="F210" s="53">
        <v>1</v>
      </c>
      <c r="G210" s="44" t="s">
        <v>150</v>
      </c>
      <c r="H210" s="39">
        <v>181</v>
      </c>
      <c r="I210" s="100">
        <v>0</v>
      </c>
      <c r="J210" s="100">
        <v>0</v>
      </c>
      <c r="K210" s="100">
        <v>0</v>
      </c>
      <c r="L210" s="100">
        <v>0</v>
      </c>
      <c r="M210" s="202"/>
      <c r="N210" s="202"/>
      <c r="O210" s="202"/>
      <c r="P210" s="202"/>
    </row>
    <row r="211" spans="1:16" s="203" customFormat="1" ht="15" hidden="1" customHeight="1">
      <c r="A211" s="50">
        <v>3</v>
      </c>
      <c r="B211" s="52">
        <v>1</v>
      </c>
      <c r="C211" s="50">
        <v>3</v>
      </c>
      <c r="D211" s="51">
        <v>2</v>
      </c>
      <c r="E211" s="51"/>
      <c r="F211" s="53"/>
      <c r="G211" s="52" t="s">
        <v>151</v>
      </c>
      <c r="H211" s="39">
        <v>182</v>
      </c>
      <c r="I211" s="40">
        <f>I212</f>
        <v>0</v>
      </c>
      <c r="J211" s="80">
        <f>J212</f>
        <v>0</v>
      </c>
      <c r="K211" s="41">
        <f>K212</f>
        <v>0</v>
      </c>
      <c r="L211" s="40">
        <f>L212</f>
        <v>0</v>
      </c>
      <c r="M211" s="202"/>
      <c r="N211" s="202"/>
      <c r="O211" s="202"/>
      <c r="P211" s="202"/>
    </row>
    <row r="212" spans="1:16" s="203" customFormat="1" ht="15.75" hidden="1" customHeight="1">
      <c r="A212" s="45">
        <v>3</v>
      </c>
      <c r="B212" s="44">
        <v>1</v>
      </c>
      <c r="C212" s="45">
        <v>3</v>
      </c>
      <c r="D212" s="43">
        <v>2</v>
      </c>
      <c r="E212" s="43">
        <v>1</v>
      </c>
      <c r="F212" s="46"/>
      <c r="G212" s="52" t="s">
        <v>151</v>
      </c>
      <c r="H212" s="39">
        <v>183</v>
      </c>
      <c r="I212" s="40">
        <f>SUM(I213:I218)</f>
        <v>0</v>
      </c>
      <c r="J212" s="40">
        <f>SUM(J213:J218)</f>
        <v>0</v>
      </c>
      <c r="K212" s="40">
        <f>SUM(K213:K218)</f>
        <v>0</v>
      </c>
      <c r="L212" s="40">
        <f>SUM(L213:L218)</f>
        <v>0</v>
      </c>
      <c r="M212" s="132"/>
      <c r="N212" s="132"/>
      <c r="O212" s="132"/>
      <c r="P212" s="132"/>
    </row>
    <row r="213" spans="1:16" s="203" customFormat="1" ht="15" hidden="1" customHeight="1">
      <c r="A213" s="50">
        <v>3</v>
      </c>
      <c r="B213" s="52">
        <v>1</v>
      </c>
      <c r="C213" s="50">
        <v>3</v>
      </c>
      <c r="D213" s="51">
        <v>2</v>
      </c>
      <c r="E213" s="51">
        <v>1</v>
      </c>
      <c r="F213" s="53">
        <v>1</v>
      </c>
      <c r="G213" s="52" t="s">
        <v>152</v>
      </c>
      <c r="H213" s="39">
        <v>184</v>
      </c>
      <c r="I213" s="57">
        <v>0</v>
      </c>
      <c r="J213" s="57">
        <v>0</v>
      </c>
      <c r="K213" s="57">
        <v>0</v>
      </c>
      <c r="L213" s="100">
        <v>0</v>
      </c>
      <c r="M213" s="202"/>
      <c r="N213" s="202"/>
      <c r="O213" s="202"/>
      <c r="P213" s="202"/>
    </row>
    <row r="214" spans="1:16" s="203" customFormat="1" ht="26.25" hidden="1" customHeight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2</v>
      </c>
      <c r="G214" s="52" t="s">
        <v>153</v>
      </c>
      <c r="H214" s="39">
        <v>185</v>
      </c>
      <c r="I214" s="57">
        <v>0</v>
      </c>
      <c r="J214" s="57">
        <v>0</v>
      </c>
      <c r="K214" s="57">
        <v>0</v>
      </c>
      <c r="L214" s="57">
        <v>0</v>
      </c>
      <c r="M214" s="202"/>
      <c r="N214" s="202"/>
      <c r="O214" s="202"/>
      <c r="P214" s="202"/>
    </row>
    <row r="215" spans="1:16" s="203" customFormat="1" ht="16.5" hidden="1" customHeight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3</v>
      </c>
      <c r="G215" s="52" t="s">
        <v>154</v>
      </c>
      <c r="H215" s="39">
        <v>186</v>
      </c>
      <c r="I215" s="57">
        <v>0</v>
      </c>
      <c r="J215" s="57">
        <v>0</v>
      </c>
      <c r="K215" s="57">
        <v>0</v>
      </c>
      <c r="L215" s="57">
        <v>0</v>
      </c>
      <c r="M215" s="202"/>
      <c r="N215" s="202"/>
      <c r="O215" s="202"/>
      <c r="P215" s="202"/>
    </row>
    <row r="216" spans="1:16" s="203" customFormat="1" ht="27.75" hidden="1" customHeight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4</v>
      </c>
      <c r="G216" s="52" t="s">
        <v>155</v>
      </c>
      <c r="H216" s="39">
        <v>187</v>
      </c>
      <c r="I216" s="57">
        <v>0</v>
      </c>
      <c r="J216" s="57">
        <v>0</v>
      </c>
      <c r="K216" s="57">
        <v>0</v>
      </c>
      <c r="L216" s="100">
        <v>0</v>
      </c>
      <c r="M216" s="202"/>
      <c r="N216" s="202"/>
      <c r="O216" s="202"/>
      <c r="P216" s="202"/>
    </row>
    <row r="217" spans="1:16" s="203" customFormat="1" ht="15.75" hidden="1" customHeight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5</v>
      </c>
      <c r="G217" s="44" t="s">
        <v>156</v>
      </c>
      <c r="H217" s="39">
        <v>188</v>
      </c>
      <c r="I217" s="57">
        <v>0</v>
      </c>
      <c r="J217" s="57">
        <v>0</v>
      </c>
      <c r="K217" s="57">
        <v>0</v>
      </c>
      <c r="L217" s="57">
        <v>0</v>
      </c>
      <c r="M217" s="202"/>
      <c r="N217" s="202"/>
      <c r="O217" s="202"/>
      <c r="P217" s="202"/>
    </row>
    <row r="218" spans="1:16" s="203" customFormat="1" ht="13.5" hidden="1" customHeight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6</v>
      </c>
      <c r="G218" s="44" t="s">
        <v>151</v>
      </c>
      <c r="H218" s="39">
        <v>189</v>
      </c>
      <c r="I218" s="57">
        <v>0</v>
      </c>
      <c r="J218" s="57">
        <v>0</v>
      </c>
      <c r="K218" s="57">
        <v>0</v>
      </c>
      <c r="L218" s="100">
        <v>0</v>
      </c>
      <c r="M218" s="202"/>
      <c r="N218" s="202"/>
      <c r="O218" s="202"/>
      <c r="P218" s="202"/>
    </row>
    <row r="219" spans="1:16" s="203" customFormat="1" ht="27" hidden="1" customHeight="1">
      <c r="A219" s="45">
        <v>3</v>
      </c>
      <c r="B219" s="43">
        <v>1</v>
      </c>
      <c r="C219" s="43">
        <v>4</v>
      </c>
      <c r="D219" s="43"/>
      <c r="E219" s="43"/>
      <c r="F219" s="46"/>
      <c r="G219" s="44" t="s">
        <v>157</v>
      </c>
      <c r="H219" s="39">
        <v>190</v>
      </c>
      <c r="I219" s="60">
        <f t="shared" ref="I219:L221" si="22">I220</f>
        <v>0</v>
      </c>
      <c r="J219" s="81">
        <f t="shared" si="22"/>
        <v>0</v>
      </c>
      <c r="K219" s="61">
        <f t="shared" si="22"/>
        <v>0</v>
      </c>
      <c r="L219" s="61">
        <f t="shared" si="22"/>
        <v>0</v>
      </c>
      <c r="M219" s="202"/>
      <c r="N219" s="202"/>
      <c r="O219" s="202"/>
      <c r="P219" s="202"/>
    </row>
    <row r="220" spans="1:16" s="203" customFormat="1" ht="27" hidden="1" customHeight="1">
      <c r="A220" s="63">
        <v>3</v>
      </c>
      <c r="B220" s="72">
        <v>1</v>
      </c>
      <c r="C220" s="72">
        <v>4</v>
      </c>
      <c r="D220" s="72">
        <v>1</v>
      </c>
      <c r="E220" s="72"/>
      <c r="F220" s="73"/>
      <c r="G220" s="44" t="s">
        <v>157</v>
      </c>
      <c r="H220" s="39">
        <v>191</v>
      </c>
      <c r="I220" s="67">
        <f t="shared" si="22"/>
        <v>0</v>
      </c>
      <c r="J220" s="93">
        <f t="shared" si="22"/>
        <v>0</v>
      </c>
      <c r="K220" s="68">
        <f t="shared" si="22"/>
        <v>0</v>
      </c>
      <c r="L220" s="68">
        <f t="shared" si="22"/>
        <v>0</v>
      </c>
      <c r="M220" s="202"/>
      <c r="N220" s="202"/>
      <c r="O220" s="202"/>
      <c r="P220" s="202"/>
    </row>
    <row r="221" spans="1:16" s="203" customFormat="1" ht="27.75" hidden="1" customHeight="1">
      <c r="A221" s="50">
        <v>3</v>
      </c>
      <c r="B221" s="51">
        <v>1</v>
      </c>
      <c r="C221" s="51">
        <v>4</v>
      </c>
      <c r="D221" s="51">
        <v>1</v>
      </c>
      <c r="E221" s="51">
        <v>1</v>
      </c>
      <c r="F221" s="53"/>
      <c r="G221" s="44" t="s">
        <v>158</v>
      </c>
      <c r="H221" s="39">
        <v>192</v>
      </c>
      <c r="I221" s="40">
        <f t="shared" si="22"/>
        <v>0</v>
      </c>
      <c r="J221" s="80">
        <f t="shared" si="22"/>
        <v>0</v>
      </c>
      <c r="K221" s="41">
        <f t="shared" si="22"/>
        <v>0</v>
      </c>
      <c r="L221" s="41">
        <f t="shared" si="22"/>
        <v>0</v>
      </c>
      <c r="M221" s="202"/>
      <c r="N221" s="202"/>
      <c r="O221" s="202"/>
      <c r="P221" s="202"/>
    </row>
    <row r="222" spans="1:16" s="203" customFormat="1" ht="27" hidden="1" customHeight="1">
      <c r="A222" s="54">
        <v>3</v>
      </c>
      <c r="B222" s="50">
        <v>1</v>
      </c>
      <c r="C222" s="51">
        <v>4</v>
      </c>
      <c r="D222" s="51">
        <v>1</v>
      </c>
      <c r="E222" s="51">
        <v>1</v>
      </c>
      <c r="F222" s="53">
        <v>1</v>
      </c>
      <c r="G222" s="44" t="s">
        <v>158</v>
      </c>
      <c r="H222" s="39">
        <v>193</v>
      </c>
      <c r="I222" s="57">
        <v>0</v>
      </c>
      <c r="J222" s="57">
        <v>0</v>
      </c>
      <c r="K222" s="57">
        <v>0</v>
      </c>
      <c r="L222" s="57">
        <v>0</v>
      </c>
      <c r="M222" s="202"/>
      <c r="N222" s="202"/>
      <c r="O222" s="202"/>
      <c r="P222" s="202"/>
    </row>
    <row r="223" spans="1:16" s="203" customFormat="1" ht="26.25" hidden="1" customHeight="1">
      <c r="A223" s="54">
        <v>3</v>
      </c>
      <c r="B223" s="51">
        <v>1</v>
      </c>
      <c r="C223" s="51">
        <v>5</v>
      </c>
      <c r="D223" s="51"/>
      <c r="E223" s="51"/>
      <c r="F223" s="53"/>
      <c r="G223" s="52" t="s">
        <v>159</v>
      </c>
      <c r="H223" s="39">
        <v>194</v>
      </c>
      <c r="I223" s="40">
        <f t="shared" ref="I223:L224" si="23">I224</f>
        <v>0</v>
      </c>
      <c r="J223" s="40">
        <f t="shared" si="23"/>
        <v>0</v>
      </c>
      <c r="K223" s="40">
        <f t="shared" si="23"/>
        <v>0</v>
      </c>
      <c r="L223" s="40">
        <f t="shared" si="23"/>
        <v>0</v>
      </c>
      <c r="M223" s="202"/>
      <c r="N223" s="202"/>
      <c r="O223" s="202"/>
      <c r="P223" s="202"/>
    </row>
    <row r="224" spans="1:16" s="203" customFormat="1" ht="30" hidden="1" customHeight="1">
      <c r="A224" s="54">
        <v>3</v>
      </c>
      <c r="B224" s="51">
        <v>1</v>
      </c>
      <c r="C224" s="51">
        <v>5</v>
      </c>
      <c r="D224" s="51">
        <v>1</v>
      </c>
      <c r="E224" s="51"/>
      <c r="F224" s="53"/>
      <c r="G224" s="52" t="s">
        <v>159</v>
      </c>
      <c r="H224" s="39">
        <v>195</v>
      </c>
      <c r="I224" s="40">
        <f t="shared" si="23"/>
        <v>0</v>
      </c>
      <c r="J224" s="40">
        <f t="shared" si="23"/>
        <v>0</v>
      </c>
      <c r="K224" s="40">
        <f t="shared" si="23"/>
        <v>0</v>
      </c>
      <c r="L224" s="40">
        <f t="shared" si="23"/>
        <v>0</v>
      </c>
      <c r="M224" s="202"/>
      <c r="N224" s="202"/>
      <c r="O224" s="202"/>
      <c r="P224" s="202"/>
    </row>
    <row r="225" spans="1:12" s="203" customFormat="1" ht="27" hidden="1" customHeight="1">
      <c r="A225" s="54">
        <v>3</v>
      </c>
      <c r="B225" s="51">
        <v>1</v>
      </c>
      <c r="C225" s="51">
        <v>5</v>
      </c>
      <c r="D225" s="51">
        <v>1</v>
      </c>
      <c r="E225" s="51">
        <v>1</v>
      </c>
      <c r="F225" s="53"/>
      <c r="G225" s="52" t="s">
        <v>159</v>
      </c>
      <c r="H225" s="39">
        <v>196</v>
      </c>
      <c r="I225" s="40">
        <f>SUM(I226:I228)</f>
        <v>0</v>
      </c>
      <c r="J225" s="40">
        <f>SUM(J226:J228)</f>
        <v>0</v>
      </c>
      <c r="K225" s="40">
        <f>SUM(K226:K228)</f>
        <v>0</v>
      </c>
      <c r="L225" s="40">
        <f>SUM(L226:L228)</f>
        <v>0</v>
      </c>
    </row>
    <row r="226" spans="1:12" s="203" customFormat="1" ht="21" hidden="1" customHeight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>
        <v>1</v>
      </c>
      <c r="G226" s="102" t="s">
        <v>160</v>
      </c>
      <c r="H226" s="39">
        <v>197</v>
      </c>
      <c r="I226" s="57">
        <v>0</v>
      </c>
      <c r="J226" s="57">
        <v>0</v>
      </c>
      <c r="K226" s="57">
        <v>0</v>
      </c>
      <c r="L226" s="57">
        <v>0</v>
      </c>
    </row>
    <row r="227" spans="1:12" s="203" customFormat="1" ht="25.5" hidden="1" customHeight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2</v>
      </c>
      <c r="G227" s="102" t="s">
        <v>161</v>
      </c>
      <c r="H227" s="39">
        <v>198</v>
      </c>
      <c r="I227" s="57">
        <v>0</v>
      </c>
      <c r="J227" s="57">
        <v>0</v>
      </c>
      <c r="K227" s="57">
        <v>0</v>
      </c>
      <c r="L227" s="57">
        <v>0</v>
      </c>
    </row>
    <row r="228" spans="1:12" s="203" customFormat="1" ht="28.5" hidden="1" customHeight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3</v>
      </c>
      <c r="G228" s="102" t="s">
        <v>162</v>
      </c>
      <c r="H228" s="39">
        <v>199</v>
      </c>
      <c r="I228" s="57">
        <v>0</v>
      </c>
      <c r="J228" s="57">
        <v>0</v>
      </c>
      <c r="K228" s="57">
        <v>0</v>
      </c>
      <c r="L228" s="57">
        <v>0</v>
      </c>
    </row>
    <row r="229" spans="1:12" s="202" customFormat="1" ht="41.25" hidden="1" customHeight="1">
      <c r="A229" s="35">
        <v>3</v>
      </c>
      <c r="B229" s="36">
        <v>2</v>
      </c>
      <c r="C229" s="36"/>
      <c r="D229" s="36"/>
      <c r="E229" s="36"/>
      <c r="F229" s="38"/>
      <c r="G229" s="37" t="s">
        <v>163</v>
      </c>
      <c r="H229" s="39">
        <v>200</v>
      </c>
      <c r="I229" s="40">
        <f>SUM(I230+I262)</f>
        <v>0</v>
      </c>
      <c r="J229" s="80">
        <f>SUM(J230+J262)</f>
        <v>0</v>
      </c>
      <c r="K229" s="41">
        <f>SUM(K230+K262)</f>
        <v>0</v>
      </c>
      <c r="L229" s="41">
        <f>SUM(L230+L262)</f>
        <v>0</v>
      </c>
    </row>
    <row r="230" spans="1:12" s="203" customFormat="1" ht="26.25" hidden="1" customHeight="1">
      <c r="A230" s="63">
        <v>3</v>
      </c>
      <c r="B230" s="71">
        <v>2</v>
      </c>
      <c r="C230" s="72">
        <v>1</v>
      </c>
      <c r="D230" s="72"/>
      <c r="E230" s="72"/>
      <c r="F230" s="73"/>
      <c r="G230" s="74" t="s">
        <v>164</v>
      </c>
      <c r="H230" s="39">
        <v>201</v>
      </c>
      <c r="I230" s="67">
        <f>SUM(I231+I240+I244+I248+I252+I255+I258)</f>
        <v>0</v>
      </c>
      <c r="J230" s="93">
        <f>SUM(J231+J240+J244+J248+J252+J255+J258)</f>
        <v>0</v>
      </c>
      <c r="K230" s="68">
        <f>SUM(K231+K240+K244+K248+K252+K255+K258)</f>
        <v>0</v>
      </c>
      <c r="L230" s="68">
        <f>SUM(L231+L240+L244+L248+L252+L255+L258)</f>
        <v>0</v>
      </c>
    </row>
    <row r="231" spans="1:12" s="203" customFormat="1" ht="15.75" hidden="1" customHeight="1">
      <c r="A231" s="50">
        <v>3</v>
      </c>
      <c r="B231" s="51">
        <v>2</v>
      </c>
      <c r="C231" s="51">
        <v>1</v>
      </c>
      <c r="D231" s="51">
        <v>1</v>
      </c>
      <c r="E231" s="51"/>
      <c r="F231" s="53"/>
      <c r="G231" s="52" t="s">
        <v>165</v>
      </c>
      <c r="H231" s="39">
        <v>202</v>
      </c>
      <c r="I231" s="67">
        <f>I232</f>
        <v>0</v>
      </c>
      <c r="J231" s="67">
        <f>J232</f>
        <v>0</v>
      </c>
      <c r="K231" s="67">
        <f>K232</f>
        <v>0</v>
      </c>
      <c r="L231" s="67">
        <f>L232</f>
        <v>0</v>
      </c>
    </row>
    <row r="232" spans="1:12" s="203" customFormat="1" ht="12" hidden="1" customHeight="1">
      <c r="A232" s="50">
        <v>3</v>
      </c>
      <c r="B232" s="50">
        <v>2</v>
      </c>
      <c r="C232" s="51">
        <v>1</v>
      </c>
      <c r="D232" s="51">
        <v>1</v>
      </c>
      <c r="E232" s="51">
        <v>1</v>
      </c>
      <c r="F232" s="53"/>
      <c r="G232" s="52" t="s">
        <v>166</v>
      </c>
      <c r="H232" s="39">
        <v>203</v>
      </c>
      <c r="I232" s="40">
        <f>SUM(I233:I233)</f>
        <v>0</v>
      </c>
      <c r="J232" s="80">
        <f>SUM(J233:J233)</f>
        <v>0</v>
      </c>
      <c r="K232" s="41">
        <f>SUM(K233:K233)</f>
        <v>0</v>
      </c>
      <c r="L232" s="41">
        <f>SUM(L233:L233)</f>
        <v>0</v>
      </c>
    </row>
    <row r="233" spans="1:12" s="203" customFormat="1" ht="14.25" hidden="1" customHeight="1">
      <c r="A233" s="63">
        <v>3</v>
      </c>
      <c r="B233" s="63">
        <v>2</v>
      </c>
      <c r="C233" s="72">
        <v>1</v>
      </c>
      <c r="D233" s="72">
        <v>1</v>
      </c>
      <c r="E233" s="72">
        <v>1</v>
      </c>
      <c r="F233" s="73">
        <v>1</v>
      </c>
      <c r="G233" s="74" t="s">
        <v>166</v>
      </c>
      <c r="H233" s="39">
        <v>204</v>
      </c>
      <c r="I233" s="57">
        <v>0</v>
      </c>
      <c r="J233" s="57">
        <v>0</v>
      </c>
      <c r="K233" s="57">
        <v>0</v>
      </c>
      <c r="L233" s="57">
        <v>0</v>
      </c>
    </row>
    <row r="234" spans="1:12" s="203" customFormat="1" ht="14.25" hidden="1" customHeight="1">
      <c r="A234" s="63">
        <v>3</v>
      </c>
      <c r="B234" s="72">
        <v>2</v>
      </c>
      <c r="C234" s="72">
        <v>1</v>
      </c>
      <c r="D234" s="72">
        <v>1</v>
      </c>
      <c r="E234" s="72">
        <v>2</v>
      </c>
      <c r="F234" s="73"/>
      <c r="G234" s="74" t="s">
        <v>167</v>
      </c>
      <c r="H234" s="39">
        <v>205</v>
      </c>
      <c r="I234" s="40">
        <f>SUM(I235:I236)</f>
        <v>0</v>
      </c>
      <c r="J234" s="40">
        <f>SUM(J235:J236)</f>
        <v>0</v>
      </c>
      <c r="K234" s="40">
        <f>SUM(K235:K236)</f>
        <v>0</v>
      </c>
      <c r="L234" s="40">
        <f>SUM(L235:L236)</f>
        <v>0</v>
      </c>
    </row>
    <row r="235" spans="1:12" s="203" customFormat="1" ht="14.25" hidden="1" customHeight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>
        <v>1</v>
      </c>
      <c r="G235" s="74" t="s">
        <v>168</v>
      </c>
      <c r="H235" s="39">
        <v>206</v>
      </c>
      <c r="I235" s="57">
        <v>0</v>
      </c>
      <c r="J235" s="57">
        <v>0</v>
      </c>
      <c r="K235" s="57">
        <v>0</v>
      </c>
      <c r="L235" s="57">
        <v>0</v>
      </c>
    </row>
    <row r="236" spans="1:12" s="203" customFormat="1" ht="14.25" hidden="1" customHeight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2</v>
      </c>
      <c r="G236" s="74" t="s">
        <v>169</v>
      </c>
      <c r="H236" s="39">
        <v>207</v>
      </c>
      <c r="I236" s="57">
        <v>0</v>
      </c>
      <c r="J236" s="57">
        <v>0</v>
      </c>
      <c r="K236" s="57">
        <v>0</v>
      </c>
      <c r="L236" s="57">
        <v>0</v>
      </c>
    </row>
    <row r="237" spans="1:12" s="203" customFormat="1" ht="14.25" hidden="1" customHeight="1">
      <c r="A237" s="63">
        <v>3</v>
      </c>
      <c r="B237" s="72">
        <v>2</v>
      </c>
      <c r="C237" s="72">
        <v>1</v>
      </c>
      <c r="D237" s="72">
        <v>1</v>
      </c>
      <c r="E237" s="72">
        <v>3</v>
      </c>
      <c r="F237" s="105"/>
      <c r="G237" s="74" t="s">
        <v>170</v>
      </c>
      <c r="H237" s="39">
        <v>208</v>
      </c>
      <c r="I237" s="40">
        <f>SUM(I238:I239)</f>
        <v>0</v>
      </c>
      <c r="J237" s="40">
        <f>SUM(J238:J239)</f>
        <v>0</v>
      </c>
      <c r="K237" s="40">
        <f>SUM(K238:K239)</f>
        <v>0</v>
      </c>
      <c r="L237" s="40">
        <f>SUM(L238:L239)</f>
        <v>0</v>
      </c>
    </row>
    <row r="238" spans="1:12" s="203" customFormat="1" ht="14.25" hidden="1" customHeight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73">
        <v>1</v>
      </c>
      <c r="G238" s="74" t="s">
        <v>171</v>
      </c>
      <c r="H238" s="39">
        <v>209</v>
      </c>
      <c r="I238" s="57">
        <v>0</v>
      </c>
      <c r="J238" s="57">
        <v>0</v>
      </c>
      <c r="K238" s="57">
        <v>0</v>
      </c>
      <c r="L238" s="57">
        <v>0</v>
      </c>
    </row>
    <row r="239" spans="1:12" s="203" customFormat="1" ht="14.25" hidden="1" customHeight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2</v>
      </c>
      <c r="G239" s="74" t="s">
        <v>172</v>
      </c>
      <c r="H239" s="39">
        <v>210</v>
      </c>
      <c r="I239" s="57">
        <v>0</v>
      </c>
      <c r="J239" s="57">
        <v>0</v>
      </c>
      <c r="K239" s="57">
        <v>0</v>
      </c>
      <c r="L239" s="57">
        <v>0</v>
      </c>
    </row>
    <row r="240" spans="1:12" s="203" customFormat="1" ht="27" hidden="1" customHeight="1">
      <c r="A240" s="50">
        <v>3</v>
      </c>
      <c r="B240" s="51">
        <v>2</v>
      </c>
      <c r="C240" s="51">
        <v>1</v>
      </c>
      <c r="D240" s="51">
        <v>2</v>
      </c>
      <c r="E240" s="51"/>
      <c r="F240" s="53"/>
      <c r="G240" s="52" t="s">
        <v>173</v>
      </c>
      <c r="H240" s="39">
        <v>211</v>
      </c>
      <c r="I240" s="40">
        <f>I241</f>
        <v>0</v>
      </c>
      <c r="J240" s="40">
        <f>J241</f>
        <v>0</v>
      </c>
      <c r="K240" s="40">
        <f>K241</f>
        <v>0</v>
      </c>
      <c r="L240" s="40">
        <f>L241</f>
        <v>0</v>
      </c>
    </row>
    <row r="241" spans="1:12" s="203" customFormat="1" ht="14.25" hidden="1" customHeight="1">
      <c r="A241" s="50">
        <v>3</v>
      </c>
      <c r="B241" s="51">
        <v>2</v>
      </c>
      <c r="C241" s="51">
        <v>1</v>
      </c>
      <c r="D241" s="51">
        <v>2</v>
      </c>
      <c r="E241" s="51">
        <v>1</v>
      </c>
      <c r="F241" s="53"/>
      <c r="G241" s="52" t="s">
        <v>173</v>
      </c>
      <c r="H241" s="39">
        <v>212</v>
      </c>
      <c r="I241" s="40">
        <f>SUM(I242:I243)</f>
        <v>0</v>
      </c>
      <c r="J241" s="80">
        <f>SUM(J242:J243)</f>
        <v>0</v>
      </c>
      <c r="K241" s="41">
        <f>SUM(K242:K243)</f>
        <v>0</v>
      </c>
      <c r="L241" s="41">
        <f>SUM(L242:L243)</f>
        <v>0</v>
      </c>
    </row>
    <row r="242" spans="1:12" s="203" customFormat="1" ht="27" hidden="1" customHeight="1">
      <c r="A242" s="63">
        <v>3</v>
      </c>
      <c r="B242" s="71">
        <v>2</v>
      </c>
      <c r="C242" s="72">
        <v>1</v>
      </c>
      <c r="D242" s="72">
        <v>2</v>
      </c>
      <c r="E242" s="72">
        <v>1</v>
      </c>
      <c r="F242" s="73">
        <v>1</v>
      </c>
      <c r="G242" s="74" t="s">
        <v>174</v>
      </c>
      <c r="H242" s="39">
        <v>213</v>
      </c>
      <c r="I242" s="57">
        <v>0</v>
      </c>
      <c r="J242" s="57">
        <v>0</v>
      </c>
      <c r="K242" s="57">
        <v>0</v>
      </c>
      <c r="L242" s="57">
        <v>0</v>
      </c>
    </row>
    <row r="243" spans="1:12" s="203" customFormat="1" ht="25.5" hidden="1" customHeight="1">
      <c r="A243" s="50">
        <v>3</v>
      </c>
      <c r="B243" s="51">
        <v>2</v>
      </c>
      <c r="C243" s="51">
        <v>1</v>
      </c>
      <c r="D243" s="51">
        <v>2</v>
      </c>
      <c r="E243" s="51">
        <v>1</v>
      </c>
      <c r="F243" s="53">
        <v>2</v>
      </c>
      <c r="G243" s="52" t="s">
        <v>175</v>
      </c>
      <c r="H243" s="39">
        <v>214</v>
      </c>
      <c r="I243" s="57">
        <v>0</v>
      </c>
      <c r="J243" s="57">
        <v>0</v>
      </c>
      <c r="K243" s="57">
        <v>0</v>
      </c>
      <c r="L243" s="57">
        <v>0</v>
      </c>
    </row>
    <row r="244" spans="1:12" s="203" customFormat="1" ht="26.25" hidden="1" customHeight="1">
      <c r="A244" s="45">
        <v>3</v>
      </c>
      <c r="B244" s="43">
        <v>2</v>
      </c>
      <c r="C244" s="43">
        <v>1</v>
      </c>
      <c r="D244" s="43">
        <v>3</v>
      </c>
      <c r="E244" s="43"/>
      <c r="F244" s="46"/>
      <c r="G244" s="44" t="s">
        <v>176</v>
      </c>
      <c r="H244" s="39">
        <v>215</v>
      </c>
      <c r="I244" s="60">
        <f>I245</f>
        <v>0</v>
      </c>
      <c r="J244" s="81">
        <f>J245</f>
        <v>0</v>
      </c>
      <c r="K244" s="61">
        <f>K245</f>
        <v>0</v>
      </c>
      <c r="L244" s="61">
        <f>L245</f>
        <v>0</v>
      </c>
    </row>
    <row r="245" spans="1:12" s="203" customFormat="1" ht="29.25" hidden="1" customHeight="1">
      <c r="A245" s="50">
        <v>3</v>
      </c>
      <c r="B245" s="51">
        <v>2</v>
      </c>
      <c r="C245" s="51">
        <v>1</v>
      </c>
      <c r="D245" s="51">
        <v>3</v>
      </c>
      <c r="E245" s="51">
        <v>1</v>
      </c>
      <c r="F245" s="53"/>
      <c r="G245" s="44" t="s">
        <v>176</v>
      </c>
      <c r="H245" s="39">
        <v>216</v>
      </c>
      <c r="I245" s="40">
        <f>I246+I247</f>
        <v>0</v>
      </c>
      <c r="J245" s="40">
        <f>J246+J247</f>
        <v>0</v>
      </c>
      <c r="K245" s="40">
        <f>K246+K247</f>
        <v>0</v>
      </c>
      <c r="L245" s="40">
        <f>L246+L247</f>
        <v>0</v>
      </c>
    </row>
    <row r="246" spans="1:12" s="203" customFormat="1" ht="30" hidden="1" customHeight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>
        <v>1</v>
      </c>
      <c r="G246" s="52" t="s">
        <v>177</v>
      </c>
      <c r="H246" s="39">
        <v>217</v>
      </c>
      <c r="I246" s="57">
        <v>0</v>
      </c>
      <c r="J246" s="57">
        <v>0</v>
      </c>
      <c r="K246" s="57">
        <v>0</v>
      </c>
      <c r="L246" s="57">
        <v>0</v>
      </c>
    </row>
    <row r="247" spans="1:12" s="203" customFormat="1" ht="27.75" hidden="1" customHeight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2</v>
      </c>
      <c r="G247" s="52" t="s">
        <v>178</v>
      </c>
      <c r="H247" s="39">
        <v>218</v>
      </c>
      <c r="I247" s="100">
        <v>0</v>
      </c>
      <c r="J247" s="97">
        <v>0</v>
      </c>
      <c r="K247" s="100">
        <v>0</v>
      </c>
      <c r="L247" s="100">
        <v>0</v>
      </c>
    </row>
    <row r="248" spans="1:12" s="203" customFormat="1" ht="12" hidden="1" customHeight="1">
      <c r="A248" s="50">
        <v>3</v>
      </c>
      <c r="B248" s="51">
        <v>2</v>
      </c>
      <c r="C248" s="51">
        <v>1</v>
      </c>
      <c r="D248" s="51">
        <v>4</v>
      </c>
      <c r="E248" s="51"/>
      <c r="F248" s="53"/>
      <c r="G248" s="52" t="s">
        <v>179</v>
      </c>
      <c r="H248" s="39">
        <v>219</v>
      </c>
      <c r="I248" s="40">
        <f>I249</f>
        <v>0</v>
      </c>
      <c r="J248" s="41">
        <f>J249</f>
        <v>0</v>
      </c>
      <c r="K248" s="40">
        <f>K249</f>
        <v>0</v>
      </c>
      <c r="L248" s="41">
        <f>L249</f>
        <v>0</v>
      </c>
    </row>
    <row r="249" spans="1:12" s="203" customFormat="1" ht="14.25" hidden="1" customHeight="1">
      <c r="A249" s="45">
        <v>3</v>
      </c>
      <c r="B249" s="43">
        <v>2</v>
      </c>
      <c r="C249" s="43">
        <v>1</v>
      </c>
      <c r="D249" s="43">
        <v>4</v>
      </c>
      <c r="E249" s="43">
        <v>1</v>
      </c>
      <c r="F249" s="46"/>
      <c r="G249" s="44" t="s">
        <v>179</v>
      </c>
      <c r="H249" s="39">
        <v>220</v>
      </c>
      <c r="I249" s="60">
        <f>SUM(I250:I251)</f>
        <v>0</v>
      </c>
      <c r="J249" s="81">
        <f>SUM(J250:J251)</f>
        <v>0</v>
      </c>
      <c r="K249" s="61">
        <f>SUM(K250:K251)</f>
        <v>0</v>
      </c>
      <c r="L249" s="61">
        <f>SUM(L250:L251)</f>
        <v>0</v>
      </c>
    </row>
    <row r="250" spans="1:12" s="203" customFormat="1" ht="25.5" hidden="1" customHeight="1">
      <c r="A250" s="50">
        <v>3</v>
      </c>
      <c r="B250" s="51">
        <v>2</v>
      </c>
      <c r="C250" s="51">
        <v>1</v>
      </c>
      <c r="D250" s="51">
        <v>4</v>
      </c>
      <c r="E250" s="51">
        <v>1</v>
      </c>
      <c r="F250" s="53">
        <v>1</v>
      </c>
      <c r="G250" s="52" t="s">
        <v>180</v>
      </c>
      <c r="H250" s="39">
        <v>221</v>
      </c>
      <c r="I250" s="57">
        <v>0</v>
      </c>
      <c r="J250" s="57">
        <v>0</v>
      </c>
      <c r="K250" s="57">
        <v>0</v>
      </c>
      <c r="L250" s="57">
        <v>0</v>
      </c>
    </row>
    <row r="251" spans="1:12" s="203" customFormat="1" ht="18.75" hidden="1" customHeight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2</v>
      </c>
      <c r="G251" s="52" t="s">
        <v>181</v>
      </c>
      <c r="H251" s="39">
        <v>222</v>
      </c>
      <c r="I251" s="57">
        <v>0</v>
      </c>
      <c r="J251" s="57">
        <v>0</v>
      </c>
      <c r="K251" s="57">
        <v>0</v>
      </c>
      <c r="L251" s="57">
        <v>0</v>
      </c>
    </row>
    <row r="252" spans="1:12" s="203" customFormat="1" hidden="1">
      <c r="A252" s="50">
        <v>3</v>
      </c>
      <c r="B252" s="51">
        <v>2</v>
      </c>
      <c r="C252" s="51">
        <v>1</v>
      </c>
      <c r="D252" s="51">
        <v>5</v>
      </c>
      <c r="E252" s="51"/>
      <c r="F252" s="53"/>
      <c r="G252" s="52" t="s">
        <v>182</v>
      </c>
      <c r="H252" s="39">
        <v>223</v>
      </c>
      <c r="I252" s="40">
        <f t="shared" ref="I252:L253" si="24">I253</f>
        <v>0</v>
      </c>
      <c r="J252" s="80">
        <f t="shared" si="24"/>
        <v>0</v>
      </c>
      <c r="K252" s="41">
        <f t="shared" si="24"/>
        <v>0</v>
      </c>
      <c r="L252" s="41">
        <f t="shared" si="24"/>
        <v>0</v>
      </c>
    </row>
    <row r="253" spans="1:12" s="203" customFormat="1" ht="16.5" hidden="1" customHeight="1">
      <c r="A253" s="50">
        <v>3</v>
      </c>
      <c r="B253" s="51">
        <v>2</v>
      </c>
      <c r="C253" s="51">
        <v>1</v>
      </c>
      <c r="D253" s="51">
        <v>5</v>
      </c>
      <c r="E253" s="51">
        <v>1</v>
      </c>
      <c r="F253" s="53"/>
      <c r="G253" s="52" t="s">
        <v>182</v>
      </c>
      <c r="H253" s="39">
        <v>224</v>
      </c>
      <c r="I253" s="41">
        <f t="shared" si="24"/>
        <v>0</v>
      </c>
      <c r="J253" s="80">
        <f t="shared" si="24"/>
        <v>0</v>
      </c>
      <c r="K253" s="41">
        <f t="shared" si="24"/>
        <v>0</v>
      </c>
      <c r="L253" s="41">
        <f t="shared" si="24"/>
        <v>0</v>
      </c>
    </row>
    <row r="254" spans="1:12" s="203" customFormat="1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3">
        <v>1</v>
      </c>
      <c r="G254" s="52" t="s">
        <v>182</v>
      </c>
      <c r="H254" s="39">
        <v>225</v>
      </c>
      <c r="I254" s="100">
        <v>0</v>
      </c>
      <c r="J254" s="100">
        <v>0</v>
      </c>
      <c r="K254" s="100">
        <v>0</v>
      </c>
      <c r="L254" s="100">
        <v>0</v>
      </c>
    </row>
    <row r="255" spans="1:12" s="203" customFormat="1" hidden="1">
      <c r="A255" s="50">
        <v>3</v>
      </c>
      <c r="B255" s="51">
        <v>2</v>
      </c>
      <c r="C255" s="51">
        <v>1</v>
      </c>
      <c r="D255" s="51">
        <v>6</v>
      </c>
      <c r="E255" s="51"/>
      <c r="F255" s="53"/>
      <c r="G255" s="52" t="s">
        <v>183</v>
      </c>
      <c r="H255" s="39">
        <v>226</v>
      </c>
      <c r="I255" s="40">
        <f t="shared" ref="I255:L256" si="25">I256</f>
        <v>0</v>
      </c>
      <c r="J255" s="80">
        <f t="shared" si="25"/>
        <v>0</v>
      </c>
      <c r="K255" s="41">
        <f t="shared" si="25"/>
        <v>0</v>
      </c>
      <c r="L255" s="41">
        <f t="shared" si="25"/>
        <v>0</v>
      </c>
    </row>
    <row r="256" spans="1:12" s="203" customFormat="1" hidden="1">
      <c r="A256" s="50">
        <v>3</v>
      </c>
      <c r="B256" s="50">
        <v>2</v>
      </c>
      <c r="C256" s="51">
        <v>1</v>
      </c>
      <c r="D256" s="51">
        <v>6</v>
      </c>
      <c r="E256" s="51">
        <v>1</v>
      </c>
      <c r="F256" s="53"/>
      <c r="G256" s="52" t="s">
        <v>183</v>
      </c>
      <c r="H256" s="39">
        <v>227</v>
      </c>
      <c r="I256" s="40">
        <f t="shared" si="25"/>
        <v>0</v>
      </c>
      <c r="J256" s="80">
        <f t="shared" si="25"/>
        <v>0</v>
      </c>
      <c r="K256" s="41">
        <f t="shared" si="25"/>
        <v>0</v>
      </c>
      <c r="L256" s="41">
        <f t="shared" si="25"/>
        <v>0</v>
      </c>
    </row>
    <row r="257" spans="1:12" s="203" customFormat="1" ht="15.75" hidden="1" customHeight="1">
      <c r="A257" s="45">
        <v>3</v>
      </c>
      <c r="B257" s="45">
        <v>2</v>
      </c>
      <c r="C257" s="51">
        <v>1</v>
      </c>
      <c r="D257" s="51">
        <v>6</v>
      </c>
      <c r="E257" s="51">
        <v>1</v>
      </c>
      <c r="F257" s="53">
        <v>1</v>
      </c>
      <c r="G257" s="52" t="s">
        <v>183</v>
      </c>
      <c r="H257" s="39">
        <v>228</v>
      </c>
      <c r="I257" s="100">
        <v>0</v>
      </c>
      <c r="J257" s="100">
        <v>0</v>
      </c>
      <c r="K257" s="100">
        <v>0</v>
      </c>
      <c r="L257" s="100">
        <v>0</v>
      </c>
    </row>
    <row r="258" spans="1:12" s="203" customFormat="1" ht="13.5" hidden="1" customHeight="1">
      <c r="A258" s="50">
        <v>3</v>
      </c>
      <c r="B258" s="50">
        <v>2</v>
      </c>
      <c r="C258" s="51">
        <v>1</v>
      </c>
      <c r="D258" s="51">
        <v>7</v>
      </c>
      <c r="E258" s="51"/>
      <c r="F258" s="53"/>
      <c r="G258" s="52" t="s">
        <v>184</v>
      </c>
      <c r="H258" s="39">
        <v>229</v>
      </c>
      <c r="I258" s="40">
        <f>I259</f>
        <v>0</v>
      </c>
      <c r="J258" s="80">
        <f>J259</f>
        <v>0</v>
      </c>
      <c r="K258" s="41">
        <f>K259</f>
        <v>0</v>
      </c>
      <c r="L258" s="41">
        <f>L259</f>
        <v>0</v>
      </c>
    </row>
    <row r="259" spans="1:12" s="203" customFormat="1" hidden="1">
      <c r="A259" s="50">
        <v>3</v>
      </c>
      <c r="B259" s="51">
        <v>2</v>
      </c>
      <c r="C259" s="51">
        <v>1</v>
      </c>
      <c r="D259" s="51">
        <v>7</v>
      </c>
      <c r="E259" s="51">
        <v>1</v>
      </c>
      <c r="F259" s="53"/>
      <c r="G259" s="52" t="s">
        <v>184</v>
      </c>
      <c r="H259" s="39">
        <v>230</v>
      </c>
      <c r="I259" s="40">
        <f>I260+I261</f>
        <v>0</v>
      </c>
      <c r="J259" s="40">
        <f>J260+J261</f>
        <v>0</v>
      </c>
      <c r="K259" s="40">
        <f>K260+K261</f>
        <v>0</v>
      </c>
      <c r="L259" s="40">
        <f>L260+L261</f>
        <v>0</v>
      </c>
    </row>
    <row r="260" spans="1:12" s="203" customFormat="1" ht="27" hidden="1" customHeight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>
        <v>1</v>
      </c>
      <c r="G260" s="52" t="s">
        <v>185</v>
      </c>
      <c r="H260" s="39">
        <v>231</v>
      </c>
      <c r="I260" s="56">
        <v>0</v>
      </c>
      <c r="J260" s="57">
        <v>0</v>
      </c>
      <c r="K260" s="57">
        <v>0</v>
      </c>
      <c r="L260" s="57">
        <v>0</v>
      </c>
    </row>
    <row r="261" spans="1:12" s="203" customFormat="1" ht="24.75" hidden="1" customHeight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2</v>
      </c>
      <c r="G261" s="52" t="s">
        <v>186</v>
      </c>
      <c r="H261" s="39">
        <v>232</v>
      </c>
      <c r="I261" s="57">
        <v>0</v>
      </c>
      <c r="J261" s="57">
        <v>0</v>
      </c>
      <c r="K261" s="57">
        <v>0</v>
      </c>
      <c r="L261" s="57">
        <v>0</v>
      </c>
    </row>
    <row r="262" spans="1:12" s="203" customFormat="1" ht="38.25" hidden="1" customHeight="1">
      <c r="A262" s="50">
        <v>3</v>
      </c>
      <c r="B262" s="51">
        <v>2</v>
      </c>
      <c r="C262" s="51">
        <v>2</v>
      </c>
      <c r="D262" s="106"/>
      <c r="E262" s="106"/>
      <c r="F262" s="107"/>
      <c r="G262" s="52" t="s">
        <v>187</v>
      </c>
      <c r="H262" s="39">
        <v>233</v>
      </c>
      <c r="I262" s="40">
        <f>SUM(I263+I272+I276+I280+I284+I287+I290)</f>
        <v>0</v>
      </c>
      <c r="J262" s="80">
        <f>SUM(J263+J272+J276+J280+J284+J287+J290)</f>
        <v>0</v>
      </c>
      <c r="K262" s="41">
        <f>SUM(K263+K272+K276+K280+K284+K287+K290)</f>
        <v>0</v>
      </c>
      <c r="L262" s="41">
        <f>SUM(L263+L272+L276+L280+L284+L287+L290)</f>
        <v>0</v>
      </c>
    </row>
    <row r="263" spans="1:12" s="203" customFormat="1" hidden="1">
      <c r="A263" s="50">
        <v>3</v>
      </c>
      <c r="B263" s="51">
        <v>2</v>
      </c>
      <c r="C263" s="51">
        <v>2</v>
      </c>
      <c r="D263" s="51">
        <v>1</v>
      </c>
      <c r="E263" s="51"/>
      <c r="F263" s="53"/>
      <c r="G263" s="52" t="s">
        <v>188</v>
      </c>
      <c r="H263" s="39">
        <v>234</v>
      </c>
      <c r="I263" s="40">
        <f>I264</f>
        <v>0</v>
      </c>
      <c r="J263" s="40">
        <f>J264</f>
        <v>0</v>
      </c>
      <c r="K263" s="40">
        <f>K264</f>
        <v>0</v>
      </c>
      <c r="L263" s="40">
        <f>L264</f>
        <v>0</v>
      </c>
    </row>
    <row r="264" spans="1:12" s="203" customFormat="1" hidden="1">
      <c r="A264" s="54">
        <v>3</v>
      </c>
      <c r="B264" s="50">
        <v>2</v>
      </c>
      <c r="C264" s="51">
        <v>2</v>
      </c>
      <c r="D264" s="51">
        <v>1</v>
      </c>
      <c r="E264" s="51">
        <v>1</v>
      </c>
      <c r="F264" s="53"/>
      <c r="G264" s="52" t="s">
        <v>166</v>
      </c>
      <c r="H264" s="39">
        <v>235</v>
      </c>
      <c r="I264" s="40">
        <f>SUM(I265)</f>
        <v>0</v>
      </c>
      <c r="J264" s="40">
        <f>SUM(J265)</f>
        <v>0</v>
      </c>
      <c r="K264" s="40">
        <f>SUM(K265)</f>
        <v>0</v>
      </c>
      <c r="L264" s="40">
        <f>SUM(L265)</f>
        <v>0</v>
      </c>
    </row>
    <row r="265" spans="1:12" s="203" customFormat="1" hidden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>
        <v>1</v>
      </c>
      <c r="G265" s="52" t="s">
        <v>166</v>
      </c>
      <c r="H265" s="39">
        <v>236</v>
      </c>
      <c r="I265" s="57">
        <v>0</v>
      </c>
      <c r="J265" s="57">
        <v>0</v>
      </c>
      <c r="K265" s="57">
        <v>0</v>
      </c>
      <c r="L265" s="57">
        <v>0</v>
      </c>
    </row>
    <row r="266" spans="1:12" s="203" customFormat="1" ht="15" hidden="1" customHeight="1">
      <c r="A266" s="54">
        <v>3</v>
      </c>
      <c r="B266" s="50">
        <v>2</v>
      </c>
      <c r="C266" s="51">
        <v>2</v>
      </c>
      <c r="D266" s="51">
        <v>1</v>
      </c>
      <c r="E266" s="51">
        <v>2</v>
      </c>
      <c r="F266" s="53"/>
      <c r="G266" s="52" t="s">
        <v>189</v>
      </c>
      <c r="H266" s="39">
        <v>237</v>
      </c>
      <c r="I266" s="40">
        <f>SUM(I267:I268)</f>
        <v>0</v>
      </c>
      <c r="J266" s="40">
        <f>SUM(J267:J268)</f>
        <v>0</v>
      </c>
      <c r="K266" s="40">
        <f>SUM(K267:K268)</f>
        <v>0</v>
      </c>
      <c r="L266" s="40">
        <f>SUM(L267:L268)</f>
        <v>0</v>
      </c>
    </row>
    <row r="267" spans="1:12" s="203" customFormat="1" ht="15" hidden="1" customHeight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>
        <v>1</v>
      </c>
      <c r="G267" s="52" t="s">
        <v>168</v>
      </c>
      <c r="H267" s="39">
        <v>238</v>
      </c>
      <c r="I267" s="57">
        <v>0</v>
      </c>
      <c r="J267" s="56">
        <v>0</v>
      </c>
      <c r="K267" s="57">
        <v>0</v>
      </c>
      <c r="L267" s="57">
        <v>0</v>
      </c>
    </row>
    <row r="268" spans="1:12" s="203" customFormat="1" ht="15" hidden="1" customHeight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2</v>
      </c>
      <c r="G268" s="52" t="s">
        <v>169</v>
      </c>
      <c r="H268" s="39">
        <v>239</v>
      </c>
      <c r="I268" s="57">
        <v>0</v>
      </c>
      <c r="J268" s="56">
        <v>0</v>
      </c>
      <c r="K268" s="57">
        <v>0</v>
      </c>
      <c r="L268" s="57">
        <v>0</v>
      </c>
    </row>
    <row r="269" spans="1:12" s="203" customFormat="1" ht="15" hidden="1" customHeight="1">
      <c r="A269" s="54">
        <v>3</v>
      </c>
      <c r="B269" s="50">
        <v>2</v>
      </c>
      <c r="C269" s="51">
        <v>2</v>
      </c>
      <c r="D269" s="51">
        <v>1</v>
      </c>
      <c r="E269" s="51">
        <v>3</v>
      </c>
      <c r="F269" s="53"/>
      <c r="G269" s="52" t="s">
        <v>170</v>
      </c>
      <c r="H269" s="39">
        <v>240</v>
      </c>
      <c r="I269" s="40">
        <f>SUM(I270:I271)</f>
        <v>0</v>
      </c>
      <c r="J269" s="40">
        <f>SUM(J270:J271)</f>
        <v>0</v>
      </c>
      <c r="K269" s="40">
        <f>SUM(K270:K271)</f>
        <v>0</v>
      </c>
      <c r="L269" s="40">
        <f>SUM(L270:L271)</f>
        <v>0</v>
      </c>
    </row>
    <row r="270" spans="1:12" s="203" customFormat="1" ht="15" hidden="1" customHeight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>
        <v>1</v>
      </c>
      <c r="G270" s="52" t="s">
        <v>171</v>
      </c>
      <c r="H270" s="39">
        <v>241</v>
      </c>
      <c r="I270" s="57">
        <v>0</v>
      </c>
      <c r="J270" s="56">
        <v>0</v>
      </c>
      <c r="K270" s="57">
        <v>0</v>
      </c>
      <c r="L270" s="57">
        <v>0</v>
      </c>
    </row>
    <row r="271" spans="1:12" s="203" customFormat="1" ht="15" hidden="1" customHeight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2</v>
      </c>
      <c r="G271" s="52" t="s">
        <v>190</v>
      </c>
      <c r="H271" s="39">
        <v>242</v>
      </c>
      <c r="I271" s="57">
        <v>0</v>
      </c>
      <c r="J271" s="56">
        <v>0</v>
      </c>
      <c r="K271" s="57">
        <v>0</v>
      </c>
      <c r="L271" s="57">
        <v>0</v>
      </c>
    </row>
    <row r="272" spans="1:12" s="203" customFormat="1" ht="25.5" hidden="1" customHeight="1">
      <c r="A272" s="54">
        <v>3</v>
      </c>
      <c r="B272" s="50">
        <v>2</v>
      </c>
      <c r="C272" s="51">
        <v>2</v>
      </c>
      <c r="D272" s="51">
        <v>2</v>
      </c>
      <c r="E272" s="51"/>
      <c r="F272" s="53"/>
      <c r="G272" s="52" t="s">
        <v>191</v>
      </c>
      <c r="H272" s="39">
        <v>243</v>
      </c>
      <c r="I272" s="40">
        <f>I273</f>
        <v>0</v>
      </c>
      <c r="J272" s="41">
        <f>J273</f>
        <v>0</v>
      </c>
      <c r="K272" s="40">
        <f>K273</f>
        <v>0</v>
      </c>
      <c r="L272" s="41">
        <f>L273</f>
        <v>0</v>
      </c>
    </row>
    <row r="273" spans="1:12" s="203" customFormat="1" ht="20.25" hidden="1" customHeight="1">
      <c r="A273" s="50">
        <v>3</v>
      </c>
      <c r="B273" s="51">
        <v>2</v>
      </c>
      <c r="C273" s="43">
        <v>2</v>
      </c>
      <c r="D273" s="43">
        <v>2</v>
      </c>
      <c r="E273" s="43">
        <v>1</v>
      </c>
      <c r="F273" s="46"/>
      <c r="G273" s="52" t="s">
        <v>191</v>
      </c>
      <c r="H273" s="39">
        <v>244</v>
      </c>
      <c r="I273" s="60">
        <f>SUM(I274:I275)</f>
        <v>0</v>
      </c>
      <c r="J273" s="81">
        <f>SUM(J274:J275)</f>
        <v>0</v>
      </c>
      <c r="K273" s="61">
        <f>SUM(K274:K275)</f>
        <v>0</v>
      </c>
      <c r="L273" s="61">
        <f>SUM(L274:L275)</f>
        <v>0</v>
      </c>
    </row>
    <row r="274" spans="1:12" s="203" customFormat="1" ht="25.5" hidden="1" customHeight="1">
      <c r="A274" s="50">
        <v>3</v>
      </c>
      <c r="B274" s="51">
        <v>2</v>
      </c>
      <c r="C274" s="51">
        <v>2</v>
      </c>
      <c r="D274" s="51">
        <v>2</v>
      </c>
      <c r="E274" s="51">
        <v>1</v>
      </c>
      <c r="F274" s="53">
        <v>1</v>
      </c>
      <c r="G274" s="52" t="s">
        <v>192</v>
      </c>
      <c r="H274" s="39">
        <v>245</v>
      </c>
      <c r="I274" s="57">
        <v>0</v>
      </c>
      <c r="J274" s="57">
        <v>0</v>
      </c>
      <c r="K274" s="57">
        <v>0</v>
      </c>
      <c r="L274" s="57">
        <v>0</v>
      </c>
    </row>
    <row r="275" spans="1:12" s="203" customFormat="1" ht="25.5" hidden="1" customHeight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2</v>
      </c>
      <c r="G275" s="54" t="s">
        <v>193</v>
      </c>
      <c r="H275" s="39">
        <v>246</v>
      </c>
      <c r="I275" s="57">
        <v>0</v>
      </c>
      <c r="J275" s="57">
        <v>0</v>
      </c>
      <c r="K275" s="57">
        <v>0</v>
      </c>
      <c r="L275" s="57">
        <v>0</v>
      </c>
    </row>
    <row r="276" spans="1:12" s="203" customFormat="1" ht="25.5" hidden="1" customHeight="1">
      <c r="A276" s="50">
        <v>3</v>
      </c>
      <c r="B276" s="51">
        <v>2</v>
      </c>
      <c r="C276" s="51">
        <v>2</v>
      </c>
      <c r="D276" s="51">
        <v>3</v>
      </c>
      <c r="E276" s="51"/>
      <c r="F276" s="53"/>
      <c r="G276" s="52" t="s">
        <v>194</v>
      </c>
      <c r="H276" s="39">
        <v>247</v>
      </c>
      <c r="I276" s="40">
        <f>I277</f>
        <v>0</v>
      </c>
      <c r="J276" s="80">
        <f>J277</f>
        <v>0</v>
      </c>
      <c r="K276" s="41">
        <f>K277</f>
        <v>0</v>
      </c>
      <c r="L276" s="41">
        <f>L277</f>
        <v>0</v>
      </c>
    </row>
    <row r="277" spans="1:12" s="203" customFormat="1" ht="30" hidden="1" customHeight="1">
      <c r="A277" s="45">
        <v>3</v>
      </c>
      <c r="B277" s="51">
        <v>2</v>
      </c>
      <c r="C277" s="51">
        <v>2</v>
      </c>
      <c r="D277" s="51">
        <v>3</v>
      </c>
      <c r="E277" s="51">
        <v>1</v>
      </c>
      <c r="F277" s="53"/>
      <c r="G277" s="52" t="s">
        <v>194</v>
      </c>
      <c r="H277" s="39">
        <v>248</v>
      </c>
      <c r="I277" s="40">
        <f>I278+I279</f>
        <v>0</v>
      </c>
      <c r="J277" s="40">
        <f>J278+J279</f>
        <v>0</v>
      </c>
      <c r="K277" s="40">
        <f>K278+K279</f>
        <v>0</v>
      </c>
      <c r="L277" s="40">
        <f>L278+L279</f>
        <v>0</v>
      </c>
    </row>
    <row r="278" spans="1:12" s="203" customFormat="1" ht="31.5" hidden="1" customHeight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>
        <v>1</v>
      </c>
      <c r="G278" s="52" t="s">
        <v>195</v>
      </c>
      <c r="H278" s="39">
        <v>249</v>
      </c>
      <c r="I278" s="57">
        <v>0</v>
      </c>
      <c r="J278" s="57">
        <v>0</v>
      </c>
      <c r="K278" s="57">
        <v>0</v>
      </c>
      <c r="L278" s="57">
        <v>0</v>
      </c>
    </row>
    <row r="279" spans="1:12" s="203" customFormat="1" ht="25.5" hidden="1" customHeight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2</v>
      </c>
      <c r="G279" s="52" t="s">
        <v>196</v>
      </c>
      <c r="H279" s="39">
        <v>250</v>
      </c>
      <c r="I279" s="57">
        <v>0</v>
      </c>
      <c r="J279" s="57">
        <v>0</v>
      </c>
      <c r="K279" s="57">
        <v>0</v>
      </c>
      <c r="L279" s="57">
        <v>0</v>
      </c>
    </row>
    <row r="280" spans="1:12" s="203" customFormat="1" ht="22.5" hidden="1" customHeight="1">
      <c r="A280" s="50">
        <v>3</v>
      </c>
      <c r="B280" s="51">
        <v>2</v>
      </c>
      <c r="C280" s="51">
        <v>2</v>
      </c>
      <c r="D280" s="51">
        <v>4</v>
      </c>
      <c r="E280" s="51"/>
      <c r="F280" s="53"/>
      <c r="G280" s="52" t="s">
        <v>197</v>
      </c>
      <c r="H280" s="39">
        <v>251</v>
      </c>
      <c r="I280" s="40">
        <f>I281</f>
        <v>0</v>
      </c>
      <c r="J280" s="80">
        <f>J281</f>
        <v>0</v>
      </c>
      <c r="K280" s="41">
        <f>K281</f>
        <v>0</v>
      </c>
      <c r="L280" s="41">
        <f>L281</f>
        <v>0</v>
      </c>
    </row>
    <row r="281" spans="1:12" s="203" customFormat="1" hidden="1">
      <c r="A281" s="50">
        <v>3</v>
      </c>
      <c r="B281" s="51">
        <v>2</v>
      </c>
      <c r="C281" s="51">
        <v>2</v>
      </c>
      <c r="D281" s="51">
        <v>4</v>
      </c>
      <c r="E281" s="51">
        <v>1</v>
      </c>
      <c r="F281" s="53"/>
      <c r="G281" s="52" t="s">
        <v>197</v>
      </c>
      <c r="H281" s="39">
        <v>252</v>
      </c>
      <c r="I281" s="40">
        <f>SUM(I282:I283)</f>
        <v>0</v>
      </c>
      <c r="J281" s="80">
        <f>SUM(J282:J283)</f>
        <v>0</v>
      </c>
      <c r="K281" s="41">
        <f>SUM(K282:K283)</f>
        <v>0</v>
      </c>
      <c r="L281" s="41">
        <f>SUM(L282:L283)</f>
        <v>0</v>
      </c>
    </row>
    <row r="282" spans="1:12" s="203" customFormat="1" ht="30.75" hidden="1" customHeight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>
        <v>1</v>
      </c>
      <c r="G282" s="52" t="s">
        <v>198</v>
      </c>
      <c r="H282" s="39">
        <v>253</v>
      </c>
      <c r="I282" s="57">
        <v>0</v>
      </c>
      <c r="J282" s="57">
        <v>0</v>
      </c>
      <c r="K282" s="57">
        <v>0</v>
      </c>
      <c r="L282" s="57">
        <v>0</v>
      </c>
    </row>
    <row r="283" spans="1:12" s="203" customFormat="1" ht="27.75" hidden="1" customHeight="1">
      <c r="A283" s="45">
        <v>3</v>
      </c>
      <c r="B283" s="43">
        <v>2</v>
      </c>
      <c r="C283" s="43">
        <v>2</v>
      </c>
      <c r="D283" s="43">
        <v>4</v>
      </c>
      <c r="E283" s="43">
        <v>1</v>
      </c>
      <c r="F283" s="46">
        <v>2</v>
      </c>
      <c r="G283" s="54" t="s">
        <v>199</v>
      </c>
      <c r="H283" s="39">
        <v>254</v>
      </c>
      <c r="I283" s="57">
        <v>0</v>
      </c>
      <c r="J283" s="57">
        <v>0</v>
      </c>
      <c r="K283" s="57">
        <v>0</v>
      </c>
      <c r="L283" s="57">
        <v>0</v>
      </c>
    </row>
    <row r="284" spans="1:12" s="203" customFormat="1" ht="14.25" hidden="1" customHeight="1">
      <c r="A284" s="50">
        <v>3</v>
      </c>
      <c r="B284" s="51">
        <v>2</v>
      </c>
      <c r="C284" s="51">
        <v>2</v>
      </c>
      <c r="D284" s="51">
        <v>5</v>
      </c>
      <c r="E284" s="51"/>
      <c r="F284" s="53"/>
      <c r="G284" s="52" t="s">
        <v>200</v>
      </c>
      <c r="H284" s="39">
        <v>255</v>
      </c>
      <c r="I284" s="40">
        <f t="shared" ref="I284:L285" si="26">I285</f>
        <v>0</v>
      </c>
      <c r="J284" s="80">
        <f t="shared" si="26"/>
        <v>0</v>
      </c>
      <c r="K284" s="41">
        <f t="shared" si="26"/>
        <v>0</v>
      </c>
      <c r="L284" s="41">
        <f t="shared" si="26"/>
        <v>0</v>
      </c>
    </row>
    <row r="285" spans="1:12" s="203" customFormat="1" ht="15.75" hidden="1" customHeight="1">
      <c r="A285" s="50">
        <v>3</v>
      </c>
      <c r="B285" s="51">
        <v>2</v>
      </c>
      <c r="C285" s="51">
        <v>2</v>
      </c>
      <c r="D285" s="51">
        <v>5</v>
      </c>
      <c r="E285" s="51">
        <v>1</v>
      </c>
      <c r="F285" s="53"/>
      <c r="G285" s="52" t="s">
        <v>200</v>
      </c>
      <c r="H285" s="39">
        <v>256</v>
      </c>
      <c r="I285" s="40">
        <f t="shared" si="26"/>
        <v>0</v>
      </c>
      <c r="J285" s="80">
        <f t="shared" si="26"/>
        <v>0</v>
      </c>
      <c r="K285" s="41">
        <f t="shared" si="26"/>
        <v>0</v>
      </c>
      <c r="L285" s="41">
        <f t="shared" si="26"/>
        <v>0</v>
      </c>
    </row>
    <row r="286" spans="1:12" s="203" customFormat="1" ht="15.75" hidden="1" customHeight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>
        <v>1</v>
      </c>
      <c r="G286" s="52" t="s">
        <v>200</v>
      </c>
      <c r="H286" s="39">
        <v>257</v>
      </c>
      <c r="I286" s="57">
        <v>0</v>
      </c>
      <c r="J286" s="57">
        <v>0</v>
      </c>
      <c r="K286" s="57">
        <v>0</v>
      </c>
      <c r="L286" s="57">
        <v>0</v>
      </c>
    </row>
    <row r="287" spans="1:12" s="203" customFormat="1" ht="14.25" hidden="1" customHeight="1">
      <c r="A287" s="50">
        <v>3</v>
      </c>
      <c r="B287" s="51">
        <v>2</v>
      </c>
      <c r="C287" s="51">
        <v>2</v>
      </c>
      <c r="D287" s="51">
        <v>6</v>
      </c>
      <c r="E287" s="51"/>
      <c r="F287" s="53"/>
      <c r="G287" s="52" t="s">
        <v>183</v>
      </c>
      <c r="H287" s="39">
        <v>258</v>
      </c>
      <c r="I287" s="40">
        <f t="shared" ref="I287:L288" si="27">I288</f>
        <v>0</v>
      </c>
      <c r="J287" s="108">
        <f t="shared" si="27"/>
        <v>0</v>
      </c>
      <c r="K287" s="41">
        <f t="shared" si="27"/>
        <v>0</v>
      </c>
      <c r="L287" s="41">
        <f t="shared" si="27"/>
        <v>0</v>
      </c>
    </row>
    <row r="288" spans="1:12" s="203" customFormat="1" ht="15" hidden="1" customHeight="1">
      <c r="A288" s="50">
        <v>3</v>
      </c>
      <c r="B288" s="51">
        <v>2</v>
      </c>
      <c r="C288" s="51">
        <v>2</v>
      </c>
      <c r="D288" s="51">
        <v>6</v>
      </c>
      <c r="E288" s="51">
        <v>1</v>
      </c>
      <c r="F288" s="53"/>
      <c r="G288" s="52" t="s">
        <v>183</v>
      </c>
      <c r="H288" s="39">
        <v>259</v>
      </c>
      <c r="I288" s="40">
        <f t="shared" si="27"/>
        <v>0</v>
      </c>
      <c r="J288" s="108">
        <f t="shared" si="27"/>
        <v>0</v>
      </c>
      <c r="K288" s="41">
        <f t="shared" si="27"/>
        <v>0</v>
      </c>
      <c r="L288" s="41">
        <f t="shared" si="27"/>
        <v>0</v>
      </c>
    </row>
    <row r="289" spans="1:12" s="203" customFormat="1" ht="15" hidden="1" customHeight="1">
      <c r="A289" s="50">
        <v>3</v>
      </c>
      <c r="B289" s="72">
        <v>2</v>
      </c>
      <c r="C289" s="72">
        <v>2</v>
      </c>
      <c r="D289" s="51">
        <v>6</v>
      </c>
      <c r="E289" s="72">
        <v>1</v>
      </c>
      <c r="F289" s="73">
        <v>1</v>
      </c>
      <c r="G289" s="74" t="s">
        <v>183</v>
      </c>
      <c r="H289" s="39">
        <v>260</v>
      </c>
      <c r="I289" s="57">
        <v>0</v>
      </c>
      <c r="J289" s="57">
        <v>0</v>
      </c>
      <c r="K289" s="57">
        <v>0</v>
      </c>
      <c r="L289" s="57">
        <v>0</v>
      </c>
    </row>
    <row r="290" spans="1:12" s="203" customFormat="1" ht="14.25" hidden="1" customHeight="1">
      <c r="A290" s="54">
        <v>3</v>
      </c>
      <c r="B290" s="50">
        <v>2</v>
      </c>
      <c r="C290" s="51">
        <v>2</v>
      </c>
      <c r="D290" s="51">
        <v>7</v>
      </c>
      <c r="E290" s="51"/>
      <c r="F290" s="53"/>
      <c r="G290" s="52" t="s">
        <v>184</v>
      </c>
      <c r="H290" s="39">
        <v>261</v>
      </c>
      <c r="I290" s="40">
        <f>I291</f>
        <v>0</v>
      </c>
      <c r="J290" s="108">
        <f>J291</f>
        <v>0</v>
      </c>
      <c r="K290" s="41">
        <f>K291</f>
        <v>0</v>
      </c>
      <c r="L290" s="41">
        <f>L291</f>
        <v>0</v>
      </c>
    </row>
    <row r="291" spans="1:12" s="203" customFormat="1" ht="15" hidden="1" customHeight="1">
      <c r="A291" s="54">
        <v>3</v>
      </c>
      <c r="B291" s="50">
        <v>2</v>
      </c>
      <c r="C291" s="51">
        <v>2</v>
      </c>
      <c r="D291" s="51">
        <v>7</v>
      </c>
      <c r="E291" s="51">
        <v>1</v>
      </c>
      <c r="F291" s="53"/>
      <c r="G291" s="52" t="s">
        <v>184</v>
      </c>
      <c r="H291" s="39">
        <v>262</v>
      </c>
      <c r="I291" s="40">
        <f>I292+I293</f>
        <v>0</v>
      </c>
      <c r="J291" s="40">
        <f>J292+J293</f>
        <v>0</v>
      </c>
      <c r="K291" s="40">
        <f>K292+K293</f>
        <v>0</v>
      </c>
      <c r="L291" s="40">
        <f>L292+L293</f>
        <v>0</v>
      </c>
    </row>
    <row r="292" spans="1:12" s="203" customFormat="1" ht="27.75" hidden="1" customHeight="1">
      <c r="A292" s="54">
        <v>3</v>
      </c>
      <c r="B292" s="50">
        <v>2</v>
      </c>
      <c r="C292" s="50">
        <v>2</v>
      </c>
      <c r="D292" s="51">
        <v>7</v>
      </c>
      <c r="E292" s="51">
        <v>1</v>
      </c>
      <c r="F292" s="53">
        <v>1</v>
      </c>
      <c r="G292" s="52" t="s">
        <v>185</v>
      </c>
      <c r="H292" s="39">
        <v>263</v>
      </c>
      <c r="I292" s="57">
        <v>0</v>
      </c>
      <c r="J292" s="57">
        <v>0</v>
      </c>
      <c r="K292" s="57">
        <v>0</v>
      </c>
      <c r="L292" s="57">
        <v>0</v>
      </c>
    </row>
    <row r="293" spans="1:12" s="203" customFormat="1" ht="25.5" hidden="1" customHeight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2</v>
      </c>
      <c r="G293" s="52" t="s">
        <v>186</v>
      </c>
      <c r="H293" s="39">
        <v>264</v>
      </c>
      <c r="I293" s="57">
        <v>0</v>
      </c>
      <c r="J293" s="57">
        <v>0</v>
      </c>
      <c r="K293" s="57">
        <v>0</v>
      </c>
      <c r="L293" s="57">
        <v>0</v>
      </c>
    </row>
    <row r="294" spans="1:12" s="203" customFormat="1" ht="30" hidden="1" customHeight="1">
      <c r="A294" s="58">
        <v>3</v>
      </c>
      <c r="B294" s="58">
        <v>3</v>
      </c>
      <c r="C294" s="35"/>
      <c r="D294" s="36"/>
      <c r="E294" s="36"/>
      <c r="F294" s="38"/>
      <c r="G294" s="37" t="s">
        <v>201</v>
      </c>
      <c r="H294" s="39">
        <v>265</v>
      </c>
      <c r="I294" s="40">
        <f>SUM(I295+I327)</f>
        <v>0</v>
      </c>
      <c r="J294" s="108">
        <f>SUM(J295+J327)</f>
        <v>0</v>
      </c>
      <c r="K294" s="41">
        <f>SUM(K295+K327)</f>
        <v>0</v>
      </c>
      <c r="L294" s="41">
        <f>SUM(L295+L327)</f>
        <v>0</v>
      </c>
    </row>
    <row r="295" spans="1:12" s="203" customFormat="1" ht="40.5" hidden="1" customHeight="1">
      <c r="A295" s="54">
        <v>3</v>
      </c>
      <c r="B295" s="54">
        <v>3</v>
      </c>
      <c r="C295" s="50">
        <v>1</v>
      </c>
      <c r="D295" s="51"/>
      <c r="E295" s="51"/>
      <c r="F295" s="53"/>
      <c r="G295" s="52" t="s">
        <v>202</v>
      </c>
      <c r="H295" s="39">
        <v>266</v>
      </c>
      <c r="I295" s="40">
        <f>SUM(I296+I305+I309+I313+I317+I320+I323)</f>
        <v>0</v>
      </c>
      <c r="J295" s="108">
        <f>SUM(J296+J305+J309+J313+J317+J320+J323)</f>
        <v>0</v>
      </c>
      <c r="K295" s="41">
        <f>SUM(K296+K305+K309+K313+K317+K320+K323)</f>
        <v>0</v>
      </c>
      <c r="L295" s="41">
        <f>SUM(L296+L305+L309+L313+L317+L320+L323)</f>
        <v>0</v>
      </c>
    </row>
    <row r="296" spans="1:12" s="203" customFormat="1" ht="15" hidden="1" customHeight="1">
      <c r="A296" s="54">
        <v>3</v>
      </c>
      <c r="B296" s="54">
        <v>3</v>
      </c>
      <c r="C296" s="50">
        <v>1</v>
      </c>
      <c r="D296" s="51">
        <v>1</v>
      </c>
      <c r="E296" s="51"/>
      <c r="F296" s="53"/>
      <c r="G296" s="52" t="s">
        <v>188</v>
      </c>
      <c r="H296" s="39">
        <v>267</v>
      </c>
      <c r="I296" s="40">
        <f>SUM(I297+I299+I302)</f>
        <v>0</v>
      </c>
      <c r="J296" s="40">
        <f>SUM(J297+J299+J302)</f>
        <v>0</v>
      </c>
      <c r="K296" s="40">
        <f>SUM(K297+K299+K302)</f>
        <v>0</v>
      </c>
      <c r="L296" s="40">
        <f>SUM(L297+L299+L302)</f>
        <v>0</v>
      </c>
    </row>
    <row r="297" spans="1:12" s="203" customFormat="1" ht="12.75" hidden="1" customHeight="1">
      <c r="A297" s="54">
        <v>3</v>
      </c>
      <c r="B297" s="54">
        <v>3</v>
      </c>
      <c r="C297" s="50">
        <v>1</v>
      </c>
      <c r="D297" s="51">
        <v>1</v>
      </c>
      <c r="E297" s="51">
        <v>1</v>
      </c>
      <c r="F297" s="53"/>
      <c r="G297" s="52" t="s">
        <v>166</v>
      </c>
      <c r="H297" s="39">
        <v>268</v>
      </c>
      <c r="I297" s="40">
        <f>SUM(I298:I298)</f>
        <v>0</v>
      </c>
      <c r="J297" s="108">
        <f>SUM(J298:J298)</f>
        <v>0</v>
      </c>
      <c r="K297" s="41">
        <f>SUM(K298:K298)</f>
        <v>0</v>
      </c>
      <c r="L297" s="41">
        <f>SUM(L298:L298)</f>
        <v>0</v>
      </c>
    </row>
    <row r="298" spans="1:12" s="203" customFormat="1" ht="15" hidden="1" customHeight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>
        <v>1</v>
      </c>
      <c r="G298" s="52" t="s">
        <v>166</v>
      </c>
      <c r="H298" s="39">
        <v>269</v>
      </c>
      <c r="I298" s="57">
        <v>0</v>
      </c>
      <c r="J298" s="57">
        <v>0</v>
      </c>
      <c r="K298" s="57">
        <v>0</v>
      </c>
      <c r="L298" s="57">
        <v>0</v>
      </c>
    </row>
    <row r="299" spans="1:12" s="203" customFormat="1" ht="14.25" hidden="1" customHeight="1">
      <c r="A299" s="54">
        <v>3</v>
      </c>
      <c r="B299" s="54">
        <v>3</v>
      </c>
      <c r="C299" s="50">
        <v>1</v>
      </c>
      <c r="D299" s="51">
        <v>1</v>
      </c>
      <c r="E299" s="51">
        <v>2</v>
      </c>
      <c r="F299" s="53"/>
      <c r="G299" s="52" t="s">
        <v>189</v>
      </c>
      <c r="H299" s="39">
        <v>270</v>
      </c>
      <c r="I299" s="40">
        <f>SUM(I300:I301)</f>
        <v>0</v>
      </c>
      <c r="J299" s="40">
        <f>SUM(J300:J301)</f>
        <v>0</v>
      </c>
      <c r="K299" s="40">
        <f>SUM(K300:K301)</f>
        <v>0</v>
      </c>
      <c r="L299" s="40">
        <f>SUM(L300:L301)</f>
        <v>0</v>
      </c>
    </row>
    <row r="300" spans="1:12" s="203" customFormat="1" ht="14.25" hidden="1" customHeight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>
        <v>1</v>
      </c>
      <c r="G300" s="52" t="s">
        <v>168</v>
      </c>
      <c r="H300" s="39">
        <v>271</v>
      </c>
      <c r="I300" s="57">
        <v>0</v>
      </c>
      <c r="J300" s="57">
        <v>0</v>
      </c>
      <c r="K300" s="57">
        <v>0</v>
      </c>
      <c r="L300" s="57">
        <v>0</v>
      </c>
    </row>
    <row r="301" spans="1:12" s="203" customFormat="1" ht="14.25" hidden="1" customHeight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2</v>
      </c>
      <c r="G301" s="52" t="s">
        <v>169</v>
      </c>
      <c r="H301" s="39">
        <v>272</v>
      </c>
      <c r="I301" s="57">
        <v>0</v>
      </c>
      <c r="J301" s="57">
        <v>0</v>
      </c>
      <c r="K301" s="57">
        <v>0</v>
      </c>
      <c r="L301" s="57">
        <v>0</v>
      </c>
    </row>
    <row r="302" spans="1:12" s="203" customFormat="1" ht="14.25" hidden="1" customHeight="1">
      <c r="A302" s="54">
        <v>3</v>
      </c>
      <c r="B302" s="54">
        <v>3</v>
      </c>
      <c r="C302" s="50">
        <v>1</v>
      </c>
      <c r="D302" s="51">
        <v>1</v>
      </c>
      <c r="E302" s="51">
        <v>3</v>
      </c>
      <c r="F302" s="53"/>
      <c r="G302" s="52" t="s">
        <v>170</v>
      </c>
      <c r="H302" s="39">
        <v>273</v>
      </c>
      <c r="I302" s="40">
        <f>SUM(I303:I304)</f>
        <v>0</v>
      </c>
      <c r="J302" s="40">
        <f>SUM(J303:J304)</f>
        <v>0</v>
      </c>
      <c r="K302" s="40">
        <f>SUM(K303:K304)</f>
        <v>0</v>
      </c>
      <c r="L302" s="40">
        <f>SUM(L303:L304)</f>
        <v>0</v>
      </c>
    </row>
    <row r="303" spans="1:12" s="203" customFormat="1" ht="14.25" hidden="1" customHeight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>
        <v>1</v>
      </c>
      <c r="G303" s="52" t="s">
        <v>203</v>
      </c>
      <c r="H303" s="39">
        <v>274</v>
      </c>
      <c r="I303" s="57">
        <v>0</v>
      </c>
      <c r="J303" s="57">
        <v>0</v>
      </c>
      <c r="K303" s="57">
        <v>0</v>
      </c>
      <c r="L303" s="57">
        <v>0</v>
      </c>
    </row>
    <row r="304" spans="1:12" s="203" customFormat="1" ht="14.25" hidden="1" customHeight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2</v>
      </c>
      <c r="G304" s="52" t="s">
        <v>190</v>
      </c>
      <c r="H304" s="39">
        <v>275</v>
      </c>
      <c r="I304" s="57">
        <v>0</v>
      </c>
      <c r="J304" s="57">
        <v>0</v>
      </c>
      <c r="K304" s="57">
        <v>0</v>
      </c>
      <c r="L304" s="57">
        <v>0</v>
      </c>
    </row>
    <row r="305" spans="1:12" s="203" customFormat="1" hidden="1">
      <c r="A305" s="70">
        <v>3</v>
      </c>
      <c r="B305" s="45">
        <v>3</v>
      </c>
      <c r="C305" s="50">
        <v>1</v>
      </c>
      <c r="D305" s="51">
        <v>2</v>
      </c>
      <c r="E305" s="51"/>
      <c r="F305" s="53"/>
      <c r="G305" s="52" t="s">
        <v>204</v>
      </c>
      <c r="H305" s="39">
        <v>276</v>
      </c>
      <c r="I305" s="40">
        <f>I306</f>
        <v>0</v>
      </c>
      <c r="J305" s="108">
        <f>J306</f>
        <v>0</v>
      </c>
      <c r="K305" s="41">
        <f>K306</f>
        <v>0</v>
      </c>
      <c r="L305" s="41">
        <f>L306</f>
        <v>0</v>
      </c>
    </row>
    <row r="306" spans="1:12" s="203" customFormat="1" ht="15" hidden="1" customHeight="1">
      <c r="A306" s="70">
        <v>3</v>
      </c>
      <c r="B306" s="70">
        <v>3</v>
      </c>
      <c r="C306" s="45">
        <v>1</v>
      </c>
      <c r="D306" s="43">
        <v>2</v>
      </c>
      <c r="E306" s="43">
        <v>1</v>
      </c>
      <c r="F306" s="46"/>
      <c r="G306" s="52" t="s">
        <v>204</v>
      </c>
      <c r="H306" s="39">
        <v>277</v>
      </c>
      <c r="I306" s="60">
        <f>SUM(I307:I308)</f>
        <v>0</v>
      </c>
      <c r="J306" s="109">
        <f>SUM(J307:J308)</f>
        <v>0</v>
      </c>
      <c r="K306" s="61">
        <f>SUM(K307:K308)</f>
        <v>0</v>
      </c>
      <c r="L306" s="61">
        <f>SUM(L307:L308)</f>
        <v>0</v>
      </c>
    </row>
    <row r="307" spans="1:12" s="203" customFormat="1" ht="15" hidden="1" customHeight="1">
      <c r="A307" s="54">
        <v>3</v>
      </c>
      <c r="B307" s="54">
        <v>3</v>
      </c>
      <c r="C307" s="50">
        <v>1</v>
      </c>
      <c r="D307" s="51">
        <v>2</v>
      </c>
      <c r="E307" s="51">
        <v>1</v>
      </c>
      <c r="F307" s="53">
        <v>1</v>
      </c>
      <c r="G307" s="52" t="s">
        <v>205</v>
      </c>
      <c r="H307" s="39">
        <v>278</v>
      </c>
      <c r="I307" s="57">
        <v>0</v>
      </c>
      <c r="J307" s="57">
        <v>0</v>
      </c>
      <c r="K307" s="57">
        <v>0</v>
      </c>
      <c r="L307" s="57">
        <v>0</v>
      </c>
    </row>
    <row r="308" spans="1:12" s="203" customFormat="1" ht="12.75" hidden="1" customHeight="1">
      <c r="A308" s="62">
        <v>3</v>
      </c>
      <c r="B308" s="95">
        <v>3</v>
      </c>
      <c r="C308" s="71">
        <v>1</v>
      </c>
      <c r="D308" s="72">
        <v>2</v>
      </c>
      <c r="E308" s="72">
        <v>1</v>
      </c>
      <c r="F308" s="73">
        <v>2</v>
      </c>
      <c r="G308" s="74" t="s">
        <v>206</v>
      </c>
      <c r="H308" s="39">
        <v>279</v>
      </c>
      <c r="I308" s="57">
        <v>0</v>
      </c>
      <c r="J308" s="57">
        <v>0</v>
      </c>
      <c r="K308" s="57">
        <v>0</v>
      </c>
      <c r="L308" s="57">
        <v>0</v>
      </c>
    </row>
    <row r="309" spans="1:12" s="203" customFormat="1" ht="15.75" hidden="1" customHeight="1">
      <c r="A309" s="50">
        <v>3</v>
      </c>
      <c r="B309" s="52">
        <v>3</v>
      </c>
      <c r="C309" s="50">
        <v>1</v>
      </c>
      <c r="D309" s="51">
        <v>3</v>
      </c>
      <c r="E309" s="51"/>
      <c r="F309" s="53"/>
      <c r="G309" s="52" t="s">
        <v>207</v>
      </c>
      <c r="H309" s="39">
        <v>280</v>
      </c>
      <c r="I309" s="40">
        <f>I310</f>
        <v>0</v>
      </c>
      <c r="J309" s="108">
        <f>J310</f>
        <v>0</v>
      </c>
      <c r="K309" s="41">
        <f>K310</f>
        <v>0</v>
      </c>
      <c r="L309" s="41">
        <f>L310</f>
        <v>0</v>
      </c>
    </row>
    <row r="310" spans="1:12" s="203" customFormat="1" ht="15.75" hidden="1" customHeight="1">
      <c r="A310" s="50">
        <v>3</v>
      </c>
      <c r="B310" s="74">
        <v>3</v>
      </c>
      <c r="C310" s="71">
        <v>1</v>
      </c>
      <c r="D310" s="72">
        <v>3</v>
      </c>
      <c r="E310" s="72">
        <v>1</v>
      </c>
      <c r="F310" s="73"/>
      <c r="G310" s="52" t="s">
        <v>207</v>
      </c>
      <c r="H310" s="39">
        <v>281</v>
      </c>
      <c r="I310" s="41">
        <f>I311+I312</f>
        <v>0</v>
      </c>
      <c r="J310" s="41">
        <f>J311+J312</f>
        <v>0</v>
      </c>
      <c r="K310" s="41">
        <f>K311+K312</f>
        <v>0</v>
      </c>
      <c r="L310" s="41">
        <f>L311+L312</f>
        <v>0</v>
      </c>
    </row>
    <row r="311" spans="1:12" s="203" customFormat="1" ht="27" hidden="1" customHeight="1">
      <c r="A311" s="50">
        <v>3</v>
      </c>
      <c r="B311" s="52">
        <v>3</v>
      </c>
      <c r="C311" s="50">
        <v>1</v>
      </c>
      <c r="D311" s="51">
        <v>3</v>
      </c>
      <c r="E311" s="51">
        <v>1</v>
      </c>
      <c r="F311" s="53">
        <v>1</v>
      </c>
      <c r="G311" s="52" t="s">
        <v>208</v>
      </c>
      <c r="H311" s="39">
        <v>282</v>
      </c>
      <c r="I311" s="100">
        <v>0</v>
      </c>
      <c r="J311" s="100">
        <v>0</v>
      </c>
      <c r="K311" s="100">
        <v>0</v>
      </c>
      <c r="L311" s="99">
        <v>0</v>
      </c>
    </row>
    <row r="312" spans="1:12" s="203" customFormat="1" ht="26.25" hidden="1" customHeight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2</v>
      </c>
      <c r="G312" s="52" t="s">
        <v>209</v>
      </c>
      <c r="H312" s="39">
        <v>283</v>
      </c>
      <c r="I312" s="57">
        <v>0</v>
      </c>
      <c r="J312" s="57">
        <v>0</v>
      </c>
      <c r="K312" s="57">
        <v>0</v>
      </c>
      <c r="L312" s="57">
        <v>0</v>
      </c>
    </row>
    <row r="313" spans="1:12" s="203" customFormat="1" hidden="1">
      <c r="A313" s="50">
        <v>3</v>
      </c>
      <c r="B313" s="52">
        <v>3</v>
      </c>
      <c r="C313" s="50">
        <v>1</v>
      </c>
      <c r="D313" s="51">
        <v>4</v>
      </c>
      <c r="E313" s="51"/>
      <c r="F313" s="53"/>
      <c r="G313" s="52" t="s">
        <v>210</v>
      </c>
      <c r="H313" s="39">
        <v>284</v>
      </c>
      <c r="I313" s="40">
        <f>I314</f>
        <v>0</v>
      </c>
      <c r="J313" s="108">
        <f>J314</f>
        <v>0</v>
      </c>
      <c r="K313" s="41">
        <f>K314</f>
        <v>0</v>
      </c>
      <c r="L313" s="41">
        <f>L314</f>
        <v>0</v>
      </c>
    </row>
    <row r="314" spans="1:12" s="203" customFormat="1" ht="15" hidden="1" customHeight="1">
      <c r="A314" s="54">
        <v>3</v>
      </c>
      <c r="B314" s="50">
        <v>3</v>
      </c>
      <c r="C314" s="51">
        <v>1</v>
      </c>
      <c r="D314" s="51">
        <v>4</v>
      </c>
      <c r="E314" s="51">
        <v>1</v>
      </c>
      <c r="F314" s="53"/>
      <c r="G314" s="52" t="s">
        <v>210</v>
      </c>
      <c r="H314" s="39">
        <v>285</v>
      </c>
      <c r="I314" s="40">
        <f>SUM(I315:I316)</f>
        <v>0</v>
      </c>
      <c r="J314" s="40">
        <f>SUM(J315:J316)</f>
        <v>0</v>
      </c>
      <c r="K314" s="40">
        <f>SUM(K315:K316)</f>
        <v>0</v>
      </c>
      <c r="L314" s="40">
        <f>SUM(L315:L316)</f>
        <v>0</v>
      </c>
    </row>
    <row r="315" spans="1:12" s="203" customFormat="1" hidden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>
        <v>1</v>
      </c>
      <c r="G315" s="52" t="s">
        <v>211</v>
      </c>
      <c r="H315" s="39">
        <v>286</v>
      </c>
      <c r="I315" s="56">
        <v>0</v>
      </c>
      <c r="J315" s="57">
        <v>0</v>
      </c>
      <c r="K315" s="57">
        <v>0</v>
      </c>
      <c r="L315" s="56">
        <v>0</v>
      </c>
    </row>
    <row r="316" spans="1:12" s="203" customFormat="1" ht="14.25" hidden="1" customHeight="1">
      <c r="A316" s="50">
        <v>3</v>
      </c>
      <c r="B316" s="51">
        <v>3</v>
      </c>
      <c r="C316" s="51">
        <v>1</v>
      </c>
      <c r="D316" s="51">
        <v>4</v>
      </c>
      <c r="E316" s="51">
        <v>1</v>
      </c>
      <c r="F316" s="53">
        <v>2</v>
      </c>
      <c r="G316" s="52" t="s">
        <v>212</v>
      </c>
      <c r="H316" s="39">
        <v>287</v>
      </c>
      <c r="I316" s="57">
        <v>0</v>
      </c>
      <c r="J316" s="100">
        <v>0</v>
      </c>
      <c r="K316" s="100">
        <v>0</v>
      </c>
      <c r="L316" s="99">
        <v>0</v>
      </c>
    </row>
    <row r="317" spans="1:12" s="203" customFormat="1" ht="15.75" hidden="1" customHeight="1">
      <c r="A317" s="50">
        <v>3</v>
      </c>
      <c r="B317" s="51">
        <v>3</v>
      </c>
      <c r="C317" s="51">
        <v>1</v>
      </c>
      <c r="D317" s="51">
        <v>5</v>
      </c>
      <c r="E317" s="51"/>
      <c r="F317" s="53"/>
      <c r="G317" s="52" t="s">
        <v>213</v>
      </c>
      <c r="H317" s="39">
        <v>288</v>
      </c>
      <c r="I317" s="61">
        <f t="shared" ref="I317:L318" si="28">I318</f>
        <v>0</v>
      </c>
      <c r="J317" s="108">
        <f t="shared" si="28"/>
        <v>0</v>
      </c>
      <c r="K317" s="41">
        <f t="shared" si="28"/>
        <v>0</v>
      </c>
      <c r="L317" s="41">
        <f t="shared" si="28"/>
        <v>0</v>
      </c>
    </row>
    <row r="318" spans="1:12" s="203" customFormat="1" ht="14.25" hidden="1" customHeight="1">
      <c r="A318" s="45">
        <v>3</v>
      </c>
      <c r="B318" s="72">
        <v>3</v>
      </c>
      <c r="C318" s="72">
        <v>1</v>
      </c>
      <c r="D318" s="72">
        <v>5</v>
      </c>
      <c r="E318" s="72">
        <v>1</v>
      </c>
      <c r="F318" s="73"/>
      <c r="G318" s="52" t="s">
        <v>213</v>
      </c>
      <c r="H318" s="39">
        <v>289</v>
      </c>
      <c r="I318" s="41">
        <f t="shared" si="28"/>
        <v>0</v>
      </c>
      <c r="J318" s="109">
        <f t="shared" si="28"/>
        <v>0</v>
      </c>
      <c r="K318" s="61">
        <f t="shared" si="28"/>
        <v>0</v>
      </c>
      <c r="L318" s="61">
        <f t="shared" si="28"/>
        <v>0</v>
      </c>
    </row>
    <row r="319" spans="1:12" s="203" customFormat="1" ht="14.25" hidden="1" customHeight="1">
      <c r="A319" s="50">
        <v>3</v>
      </c>
      <c r="B319" s="51">
        <v>3</v>
      </c>
      <c r="C319" s="51">
        <v>1</v>
      </c>
      <c r="D319" s="51">
        <v>5</v>
      </c>
      <c r="E319" s="51">
        <v>1</v>
      </c>
      <c r="F319" s="53">
        <v>1</v>
      </c>
      <c r="G319" s="52" t="s">
        <v>214</v>
      </c>
      <c r="H319" s="39">
        <v>290</v>
      </c>
      <c r="I319" s="57">
        <v>0</v>
      </c>
      <c r="J319" s="100">
        <v>0</v>
      </c>
      <c r="K319" s="100">
        <v>0</v>
      </c>
      <c r="L319" s="99">
        <v>0</v>
      </c>
    </row>
    <row r="320" spans="1:12" s="203" customFormat="1" ht="14.25" hidden="1" customHeight="1">
      <c r="A320" s="50">
        <v>3</v>
      </c>
      <c r="B320" s="51">
        <v>3</v>
      </c>
      <c r="C320" s="51">
        <v>1</v>
      </c>
      <c r="D320" s="51">
        <v>6</v>
      </c>
      <c r="E320" s="51"/>
      <c r="F320" s="53"/>
      <c r="G320" s="52" t="s">
        <v>183</v>
      </c>
      <c r="H320" s="39">
        <v>291</v>
      </c>
      <c r="I320" s="41">
        <f t="shared" ref="I320:L321" si="29">I321</f>
        <v>0</v>
      </c>
      <c r="J320" s="108">
        <f t="shared" si="29"/>
        <v>0</v>
      </c>
      <c r="K320" s="41">
        <f t="shared" si="29"/>
        <v>0</v>
      </c>
      <c r="L320" s="41">
        <f t="shared" si="29"/>
        <v>0</v>
      </c>
    </row>
    <row r="321" spans="1:16" s="203" customFormat="1" ht="13.5" hidden="1" customHeight="1">
      <c r="A321" s="50">
        <v>3</v>
      </c>
      <c r="B321" s="51">
        <v>3</v>
      </c>
      <c r="C321" s="51">
        <v>1</v>
      </c>
      <c r="D321" s="51">
        <v>6</v>
      </c>
      <c r="E321" s="51">
        <v>1</v>
      </c>
      <c r="F321" s="53"/>
      <c r="G321" s="52" t="s">
        <v>183</v>
      </c>
      <c r="H321" s="39">
        <v>292</v>
      </c>
      <c r="I321" s="40">
        <f t="shared" si="29"/>
        <v>0</v>
      </c>
      <c r="J321" s="108">
        <f t="shared" si="29"/>
        <v>0</v>
      </c>
      <c r="K321" s="41">
        <f t="shared" si="29"/>
        <v>0</v>
      </c>
      <c r="L321" s="41">
        <f t="shared" si="29"/>
        <v>0</v>
      </c>
      <c r="M321" s="202"/>
      <c r="N321" s="202"/>
      <c r="O321" s="202"/>
      <c r="P321" s="202"/>
    </row>
    <row r="322" spans="1:16" s="203" customFormat="1" ht="14.25" hidden="1" customHeight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>
        <v>1</v>
      </c>
      <c r="G322" s="52" t="s">
        <v>183</v>
      </c>
      <c r="H322" s="39">
        <v>293</v>
      </c>
      <c r="I322" s="100">
        <v>0</v>
      </c>
      <c r="J322" s="100">
        <v>0</v>
      </c>
      <c r="K322" s="100">
        <v>0</v>
      </c>
      <c r="L322" s="99">
        <v>0</v>
      </c>
      <c r="M322" s="202"/>
      <c r="N322" s="202"/>
      <c r="O322" s="202"/>
      <c r="P322" s="202"/>
    </row>
    <row r="323" spans="1:16" s="203" customFormat="1" ht="15" hidden="1" customHeight="1">
      <c r="A323" s="50">
        <v>3</v>
      </c>
      <c r="B323" s="51">
        <v>3</v>
      </c>
      <c r="C323" s="51">
        <v>1</v>
      </c>
      <c r="D323" s="51">
        <v>7</v>
      </c>
      <c r="E323" s="51"/>
      <c r="F323" s="53"/>
      <c r="G323" s="52" t="s">
        <v>215</v>
      </c>
      <c r="H323" s="39">
        <v>294</v>
      </c>
      <c r="I323" s="40">
        <f>I324</f>
        <v>0</v>
      </c>
      <c r="J323" s="108">
        <f>J324</f>
        <v>0</v>
      </c>
      <c r="K323" s="41">
        <f>K324</f>
        <v>0</v>
      </c>
      <c r="L323" s="41">
        <f>L324</f>
        <v>0</v>
      </c>
      <c r="M323" s="202"/>
      <c r="N323" s="202"/>
      <c r="O323" s="202"/>
      <c r="P323" s="202"/>
    </row>
    <row r="324" spans="1:16" s="203" customFormat="1" ht="16.5" hidden="1" customHeight="1">
      <c r="A324" s="50">
        <v>3</v>
      </c>
      <c r="B324" s="51">
        <v>3</v>
      </c>
      <c r="C324" s="51">
        <v>1</v>
      </c>
      <c r="D324" s="51">
        <v>7</v>
      </c>
      <c r="E324" s="51">
        <v>1</v>
      </c>
      <c r="F324" s="53"/>
      <c r="G324" s="52" t="s">
        <v>215</v>
      </c>
      <c r="H324" s="39">
        <v>295</v>
      </c>
      <c r="I324" s="40">
        <f>I325+I326</f>
        <v>0</v>
      </c>
      <c r="J324" s="40">
        <f>J325+J326</f>
        <v>0</v>
      </c>
      <c r="K324" s="40">
        <f>K325+K326</f>
        <v>0</v>
      </c>
      <c r="L324" s="40">
        <f>L325+L326</f>
        <v>0</v>
      </c>
      <c r="M324" s="202"/>
      <c r="N324" s="202"/>
      <c r="O324" s="202"/>
      <c r="P324" s="202"/>
    </row>
    <row r="325" spans="1:16" s="203" customFormat="1" ht="27" hidden="1" customHeight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>
        <v>1</v>
      </c>
      <c r="G325" s="52" t="s">
        <v>216</v>
      </c>
      <c r="H325" s="39">
        <v>296</v>
      </c>
      <c r="I325" s="100">
        <v>0</v>
      </c>
      <c r="J325" s="100">
        <v>0</v>
      </c>
      <c r="K325" s="100">
        <v>0</v>
      </c>
      <c r="L325" s="99">
        <v>0</v>
      </c>
      <c r="M325" s="202"/>
      <c r="N325" s="202"/>
      <c r="O325" s="202"/>
      <c r="P325" s="202"/>
    </row>
    <row r="326" spans="1:16" s="203" customFormat="1" ht="27.75" hidden="1" customHeight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2</v>
      </c>
      <c r="G326" s="52" t="s">
        <v>217</v>
      </c>
      <c r="H326" s="39">
        <v>297</v>
      </c>
      <c r="I326" s="57">
        <v>0</v>
      </c>
      <c r="J326" s="57">
        <v>0</v>
      </c>
      <c r="K326" s="57">
        <v>0</v>
      </c>
      <c r="L326" s="57">
        <v>0</v>
      </c>
      <c r="M326" s="202"/>
      <c r="N326" s="202"/>
      <c r="O326" s="202"/>
      <c r="P326" s="202"/>
    </row>
    <row r="327" spans="1:16" s="203" customFormat="1" ht="38.25" hidden="1" customHeight="1">
      <c r="A327" s="50">
        <v>3</v>
      </c>
      <c r="B327" s="51">
        <v>3</v>
      </c>
      <c r="C327" s="51">
        <v>2</v>
      </c>
      <c r="D327" s="51"/>
      <c r="E327" s="51"/>
      <c r="F327" s="53"/>
      <c r="G327" s="52" t="s">
        <v>218</v>
      </c>
      <c r="H327" s="39">
        <v>298</v>
      </c>
      <c r="I327" s="40">
        <f>SUM(I328+I337+I341+I345+I349+I352+I355)</f>
        <v>0</v>
      </c>
      <c r="J327" s="108">
        <f>SUM(J328+J337+J341+J345+J349+J352+J355)</f>
        <v>0</v>
      </c>
      <c r="K327" s="41">
        <f>SUM(K328+K337+K341+K345+K349+K352+K355)</f>
        <v>0</v>
      </c>
      <c r="L327" s="41">
        <f>SUM(L328+L337+L341+L345+L349+L352+L355)</f>
        <v>0</v>
      </c>
      <c r="M327" s="202"/>
      <c r="N327" s="202"/>
      <c r="O327" s="202"/>
      <c r="P327" s="202"/>
    </row>
    <row r="328" spans="1:16" s="203" customFormat="1" ht="15" hidden="1" customHeight="1">
      <c r="A328" s="50">
        <v>3</v>
      </c>
      <c r="B328" s="51">
        <v>3</v>
      </c>
      <c r="C328" s="51">
        <v>2</v>
      </c>
      <c r="D328" s="51">
        <v>1</v>
      </c>
      <c r="E328" s="51"/>
      <c r="F328" s="53"/>
      <c r="G328" s="52" t="s">
        <v>165</v>
      </c>
      <c r="H328" s="39">
        <v>299</v>
      </c>
      <c r="I328" s="40">
        <f>I329</f>
        <v>0</v>
      </c>
      <c r="J328" s="108">
        <f>J329</f>
        <v>0</v>
      </c>
      <c r="K328" s="41">
        <f>K329</f>
        <v>0</v>
      </c>
      <c r="L328" s="41">
        <f>L329</f>
        <v>0</v>
      </c>
      <c r="M328" s="202"/>
      <c r="N328" s="202"/>
      <c r="O328" s="202"/>
      <c r="P328" s="202"/>
    </row>
    <row r="329" spans="1:16" s="203" customFormat="1" hidden="1">
      <c r="A329" s="54">
        <v>3</v>
      </c>
      <c r="B329" s="50">
        <v>3</v>
      </c>
      <c r="C329" s="51">
        <v>2</v>
      </c>
      <c r="D329" s="52">
        <v>1</v>
      </c>
      <c r="E329" s="50">
        <v>1</v>
      </c>
      <c r="F329" s="53"/>
      <c r="G329" s="52" t="s">
        <v>165</v>
      </c>
      <c r="H329" s="39">
        <v>300</v>
      </c>
      <c r="I329" s="40">
        <f>SUM(I330:I330)</f>
        <v>0</v>
      </c>
      <c r="J329" s="40">
        <f>SUM(J330:J330)</f>
        <v>0</v>
      </c>
      <c r="K329" s="40">
        <f>SUM(K330:K330)</f>
        <v>0</v>
      </c>
      <c r="L329" s="40">
        <f>SUM(L330:L330)</f>
        <v>0</v>
      </c>
      <c r="M329" s="133"/>
      <c r="N329" s="133"/>
      <c r="O329" s="133"/>
      <c r="P329" s="133"/>
    </row>
    <row r="330" spans="1:16" s="203" customFormat="1" ht="13.5" hidden="1" customHeight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>
        <v>1</v>
      </c>
      <c r="G330" s="52" t="s">
        <v>166</v>
      </c>
      <c r="H330" s="39">
        <v>301</v>
      </c>
      <c r="I330" s="100">
        <v>0</v>
      </c>
      <c r="J330" s="100">
        <v>0</v>
      </c>
      <c r="K330" s="100">
        <v>0</v>
      </c>
      <c r="L330" s="99">
        <v>0</v>
      </c>
      <c r="M330" s="202"/>
      <c r="N330" s="202"/>
      <c r="O330" s="202"/>
      <c r="P330" s="202"/>
    </row>
    <row r="331" spans="1:16" s="203" customFormat="1" hidden="1">
      <c r="A331" s="54">
        <v>3</v>
      </c>
      <c r="B331" s="50">
        <v>3</v>
      </c>
      <c r="C331" s="51">
        <v>2</v>
      </c>
      <c r="D331" s="52">
        <v>1</v>
      </c>
      <c r="E331" s="50">
        <v>2</v>
      </c>
      <c r="F331" s="53"/>
      <c r="G331" s="74" t="s">
        <v>189</v>
      </c>
      <c r="H331" s="39">
        <v>302</v>
      </c>
      <c r="I331" s="40">
        <f>SUM(I332:I333)</f>
        <v>0</v>
      </c>
      <c r="J331" s="40">
        <f>SUM(J332:J333)</f>
        <v>0</v>
      </c>
      <c r="K331" s="40">
        <f>SUM(K332:K333)</f>
        <v>0</v>
      </c>
      <c r="L331" s="40">
        <f>SUM(L332:L333)</f>
        <v>0</v>
      </c>
      <c r="M331" s="202"/>
      <c r="N331" s="202"/>
      <c r="O331" s="202"/>
      <c r="P331" s="202"/>
    </row>
    <row r="332" spans="1:16" s="203" customFormat="1" hidden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>
        <v>1</v>
      </c>
      <c r="G332" s="74" t="s">
        <v>168</v>
      </c>
      <c r="H332" s="39">
        <v>303</v>
      </c>
      <c r="I332" s="100">
        <v>0</v>
      </c>
      <c r="J332" s="100">
        <v>0</v>
      </c>
      <c r="K332" s="100">
        <v>0</v>
      </c>
      <c r="L332" s="99">
        <v>0</v>
      </c>
      <c r="M332" s="202"/>
      <c r="N332" s="202"/>
      <c r="O332" s="202"/>
      <c r="P332" s="202"/>
    </row>
    <row r="333" spans="1:16" s="203" customFormat="1" hidden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2</v>
      </c>
      <c r="G333" s="74" t="s">
        <v>169</v>
      </c>
      <c r="H333" s="39">
        <v>304</v>
      </c>
      <c r="I333" s="57">
        <v>0</v>
      </c>
      <c r="J333" s="57">
        <v>0</v>
      </c>
      <c r="K333" s="57">
        <v>0</v>
      </c>
      <c r="L333" s="57">
        <v>0</v>
      </c>
      <c r="M333" s="202"/>
      <c r="N333" s="202"/>
      <c r="O333" s="202"/>
      <c r="P333" s="202"/>
    </row>
    <row r="334" spans="1:16" s="203" customFormat="1" hidden="1">
      <c r="A334" s="54">
        <v>3</v>
      </c>
      <c r="B334" s="50">
        <v>3</v>
      </c>
      <c r="C334" s="51">
        <v>2</v>
      </c>
      <c r="D334" s="52">
        <v>1</v>
      </c>
      <c r="E334" s="50">
        <v>3</v>
      </c>
      <c r="F334" s="53"/>
      <c r="G334" s="74" t="s">
        <v>170</v>
      </c>
      <c r="H334" s="39">
        <v>305</v>
      </c>
      <c r="I334" s="40">
        <f>SUM(I335:I336)</f>
        <v>0</v>
      </c>
      <c r="J334" s="40">
        <f>SUM(J335:J336)</f>
        <v>0</v>
      </c>
      <c r="K334" s="40">
        <f>SUM(K335:K336)</f>
        <v>0</v>
      </c>
      <c r="L334" s="40">
        <f>SUM(L335:L336)</f>
        <v>0</v>
      </c>
      <c r="M334" s="202"/>
      <c r="N334" s="202"/>
      <c r="O334" s="202"/>
      <c r="P334" s="202"/>
    </row>
    <row r="335" spans="1:16" s="203" customFormat="1" hidden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>
        <v>1</v>
      </c>
      <c r="G335" s="74" t="s">
        <v>171</v>
      </c>
      <c r="H335" s="39">
        <v>306</v>
      </c>
      <c r="I335" s="57">
        <v>0</v>
      </c>
      <c r="J335" s="57">
        <v>0</v>
      </c>
      <c r="K335" s="57">
        <v>0</v>
      </c>
      <c r="L335" s="57">
        <v>0</v>
      </c>
      <c r="M335" s="202"/>
      <c r="N335" s="202"/>
      <c r="O335" s="202"/>
      <c r="P335" s="202"/>
    </row>
    <row r="336" spans="1:16" s="203" customFormat="1" hidden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2</v>
      </c>
      <c r="G336" s="74" t="s">
        <v>190</v>
      </c>
      <c r="H336" s="39">
        <v>307</v>
      </c>
      <c r="I336" s="75">
        <v>0</v>
      </c>
      <c r="J336" s="110">
        <v>0</v>
      </c>
      <c r="K336" s="75">
        <v>0</v>
      </c>
      <c r="L336" s="75">
        <v>0</v>
      </c>
      <c r="M336" s="202"/>
      <c r="N336" s="202"/>
      <c r="O336" s="202"/>
      <c r="P336" s="202"/>
    </row>
    <row r="337" spans="1:12" s="203" customFormat="1" hidden="1">
      <c r="A337" s="62">
        <v>3</v>
      </c>
      <c r="B337" s="62">
        <v>3</v>
      </c>
      <c r="C337" s="71">
        <v>2</v>
      </c>
      <c r="D337" s="74">
        <v>2</v>
      </c>
      <c r="E337" s="71"/>
      <c r="F337" s="73"/>
      <c r="G337" s="74" t="s">
        <v>204</v>
      </c>
      <c r="H337" s="39">
        <v>308</v>
      </c>
      <c r="I337" s="67">
        <f>I338</f>
        <v>0</v>
      </c>
      <c r="J337" s="111">
        <f>J338</f>
        <v>0</v>
      </c>
      <c r="K337" s="68">
        <f>K338</f>
        <v>0</v>
      </c>
      <c r="L337" s="68">
        <f>L338</f>
        <v>0</v>
      </c>
    </row>
    <row r="338" spans="1:12" s="203" customFormat="1" hidden="1">
      <c r="A338" s="54">
        <v>3</v>
      </c>
      <c r="B338" s="54">
        <v>3</v>
      </c>
      <c r="C338" s="50">
        <v>2</v>
      </c>
      <c r="D338" s="52">
        <v>2</v>
      </c>
      <c r="E338" s="50">
        <v>1</v>
      </c>
      <c r="F338" s="53"/>
      <c r="G338" s="74" t="s">
        <v>204</v>
      </c>
      <c r="H338" s="39">
        <v>309</v>
      </c>
      <c r="I338" s="40">
        <f>SUM(I339:I340)</f>
        <v>0</v>
      </c>
      <c r="J338" s="80">
        <f>SUM(J339:J340)</f>
        <v>0</v>
      </c>
      <c r="K338" s="41">
        <f>SUM(K339:K340)</f>
        <v>0</v>
      </c>
      <c r="L338" s="41">
        <f>SUM(L339:L340)</f>
        <v>0</v>
      </c>
    </row>
    <row r="339" spans="1:12" s="203" customFormat="1" hidden="1">
      <c r="A339" s="54">
        <v>3</v>
      </c>
      <c r="B339" s="54">
        <v>3</v>
      </c>
      <c r="C339" s="50">
        <v>2</v>
      </c>
      <c r="D339" s="52">
        <v>2</v>
      </c>
      <c r="E339" s="54">
        <v>1</v>
      </c>
      <c r="F339" s="84">
        <v>1</v>
      </c>
      <c r="G339" s="52" t="s">
        <v>205</v>
      </c>
      <c r="H339" s="39">
        <v>310</v>
      </c>
      <c r="I339" s="57">
        <v>0</v>
      </c>
      <c r="J339" s="57">
        <v>0</v>
      </c>
      <c r="K339" s="57">
        <v>0</v>
      </c>
      <c r="L339" s="57">
        <v>0</v>
      </c>
    </row>
    <row r="340" spans="1:12" s="203" customFormat="1" hidden="1">
      <c r="A340" s="62">
        <v>3</v>
      </c>
      <c r="B340" s="62">
        <v>3</v>
      </c>
      <c r="C340" s="63">
        <v>2</v>
      </c>
      <c r="D340" s="64">
        <v>2</v>
      </c>
      <c r="E340" s="65">
        <v>1</v>
      </c>
      <c r="F340" s="92">
        <v>2</v>
      </c>
      <c r="G340" s="65" t="s">
        <v>206</v>
      </c>
      <c r="H340" s="39">
        <v>311</v>
      </c>
      <c r="I340" s="57">
        <v>0</v>
      </c>
      <c r="J340" s="57">
        <v>0</v>
      </c>
      <c r="K340" s="57">
        <v>0</v>
      </c>
      <c r="L340" s="57">
        <v>0</v>
      </c>
    </row>
    <row r="341" spans="1:12" s="203" customFormat="1" ht="23.25" hidden="1" customHeight="1">
      <c r="A341" s="54">
        <v>3</v>
      </c>
      <c r="B341" s="54">
        <v>3</v>
      </c>
      <c r="C341" s="50">
        <v>2</v>
      </c>
      <c r="D341" s="51">
        <v>3</v>
      </c>
      <c r="E341" s="52"/>
      <c r="F341" s="84"/>
      <c r="G341" s="52" t="s">
        <v>207</v>
      </c>
      <c r="H341" s="39">
        <v>312</v>
      </c>
      <c r="I341" s="40">
        <f>I342</f>
        <v>0</v>
      </c>
      <c r="J341" s="80">
        <f>J342</f>
        <v>0</v>
      </c>
      <c r="K341" s="41">
        <f>K342</f>
        <v>0</v>
      </c>
      <c r="L341" s="41">
        <f>L342</f>
        <v>0</v>
      </c>
    </row>
    <row r="342" spans="1:12" s="203" customFormat="1" ht="13.5" hidden="1" customHeight="1">
      <c r="A342" s="54">
        <v>3</v>
      </c>
      <c r="B342" s="54">
        <v>3</v>
      </c>
      <c r="C342" s="50">
        <v>2</v>
      </c>
      <c r="D342" s="51">
        <v>3</v>
      </c>
      <c r="E342" s="52">
        <v>1</v>
      </c>
      <c r="F342" s="84"/>
      <c r="G342" s="52" t="s">
        <v>207</v>
      </c>
      <c r="H342" s="39">
        <v>313</v>
      </c>
      <c r="I342" s="40">
        <f>I343+I344</f>
        <v>0</v>
      </c>
      <c r="J342" s="40">
        <f>J343+J344</f>
        <v>0</v>
      </c>
      <c r="K342" s="40">
        <f>K343+K344</f>
        <v>0</v>
      </c>
      <c r="L342" s="40">
        <f>L343+L344</f>
        <v>0</v>
      </c>
    </row>
    <row r="343" spans="1:12" s="203" customFormat="1" ht="28.5" hidden="1" customHeight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>
        <v>1</v>
      </c>
      <c r="G343" s="52" t="s">
        <v>208</v>
      </c>
      <c r="H343" s="39">
        <v>314</v>
      </c>
      <c r="I343" s="100">
        <v>0</v>
      </c>
      <c r="J343" s="100">
        <v>0</v>
      </c>
      <c r="K343" s="100">
        <v>0</v>
      </c>
      <c r="L343" s="99">
        <v>0</v>
      </c>
    </row>
    <row r="344" spans="1:12" s="203" customFormat="1" ht="27.75" hidden="1" customHeight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2</v>
      </c>
      <c r="G344" s="52" t="s">
        <v>209</v>
      </c>
      <c r="H344" s="39">
        <v>315</v>
      </c>
      <c r="I344" s="57">
        <v>0</v>
      </c>
      <c r="J344" s="57">
        <v>0</v>
      </c>
      <c r="K344" s="57">
        <v>0</v>
      </c>
      <c r="L344" s="57">
        <v>0</v>
      </c>
    </row>
    <row r="345" spans="1:12" s="203" customFormat="1" hidden="1">
      <c r="A345" s="54">
        <v>3</v>
      </c>
      <c r="B345" s="54">
        <v>3</v>
      </c>
      <c r="C345" s="50">
        <v>2</v>
      </c>
      <c r="D345" s="51">
        <v>4</v>
      </c>
      <c r="E345" s="51"/>
      <c r="F345" s="53"/>
      <c r="G345" s="52" t="s">
        <v>210</v>
      </c>
      <c r="H345" s="39">
        <v>316</v>
      </c>
      <c r="I345" s="40">
        <f>I346</f>
        <v>0</v>
      </c>
      <c r="J345" s="80">
        <f>J346</f>
        <v>0</v>
      </c>
      <c r="K345" s="41">
        <f>K346</f>
        <v>0</v>
      </c>
      <c r="L345" s="41">
        <f>L346</f>
        <v>0</v>
      </c>
    </row>
    <row r="346" spans="1:12" s="203" customFormat="1" hidden="1">
      <c r="A346" s="70">
        <v>3</v>
      </c>
      <c r="B346" s="70">
        <v>3</v>
      </c>
      <c r="C346" s="45">
        <v>2</v>
      </c>
      <c r="D346" s="43">
        <v>4</v>
      </c>
      <c r="E346" s="43">
        <v>1</v>
      </c>
      <c r="F346" s="46"/>
      <c r="G346" s="52" t="s">
        <v>210</v>
      </c>
      <c r="H346" s="39">
        <v>317</v>
      </c>
      <c r="I346" s="60">
        <f>SUM(I347:I348)</f>
        <v>0</v>
      </c>
      <c r="J346" s="81">
        <f>SUM(J347:J348)</f>
        <v>0</v>
      </c>
      <c r="K346" s="61">
        <f>SUM(K347:K348)</f>
        <v>0</v>
      </c>
      <c r="L346" s="61">
        <f>SUM(L347:L348)</f>
        <v>0</v>
      </c>
    </row>
    <row r="347" spans="1:12" s="203" customFormat="1" ht="15.75" hidden="1" customHeight="1">
      <c r="A347" s="54">
        <v>3</v>
      </c>
      <c r="B347" s="54">
        <v>3</v>
      </c>
      <c r="C347" s="50">
        <v>2</v>
      </c>
      <c r="D347" s="51">
        <v>4</v>
      </c>
      <c r="E347" s="51">
        <v>1</v>
      </c>
      <c r="F347" s="53">
        <v>1</v>
      </c>
      <c r="G347" s="52" t="s">
        <v>211</v>
      </c>
      <c r="H347" s="39">
        <v>318</v>
      </c>
      <c r="I347" s="57">
        <v>0</v>
      </c>
      <c r="J347" s="57">
        <v>0</v>
      </c>
      <c r="K347" s="57">
        <v>0</v>
      </c>
      <c r="L347" s="57">
        <v>0</v>
      </c>
    </row>
    <row r="348" spans="1:12" s="203" customFormat="1" hidden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2</v>
      </c>
      <c r="G348" s="52" t="s">
        <v>219</v>
      </c>
      <c r="H348" s="39">
        <v>319</v>
      </c>
      <c r="I348" s="57">
        <v>0</v>
      </c>
      <c r="J348" s="57">
        <v>0</v>
      </c>
      <c r="K348" s="57">
        <v>0</v>
      </c>
      <c r="L348" s="57">
        <v>0</v>
      </c>
    </row>
    <row r="349" spans="1:12" s="203" customFormat="1" hidden="1">
      <c r="A349" s="54">
        <v>3</v>
      </c>
      <c r="B349" s="54">
        <v>3</v>
      </c>
      <c r="C349" s="50">
        <v>2</v>
      </c>
      <c r="D349" s="51">
        <v>5</v>
      </c>
      <c r="E349" s="51"/>
      <c r="F349" s="53"/>
      <c r="G349" s="52" t="s">
        <v>213</v>
      </c>
      <c r="H349" s="39">
        <v>320</v>
      </c>
      <c r="I349" s="40">
        <f t="shared" ref="I349:L350" si="30">I350</f>
        <v>0</v>
      </c>
      <c r="J349" s="80">
        <f t="shared" si="30"/>
        <v>0</v>
      </c>
      <c r="K349" s="41">
        <f t="shared" si="30"/>
        <v>0</v>
      </c>
      <c r="L349" s="41">
        <f t="shared" si="30"/>
        <v>0</v>
      </c>
    </row>
    <row r="350" spans="1:12" s="203" customFormat="1" hidden="1">
      <c r="A350" s="70">
        <v>3</v>
      </c>
      <c r="B350" s="70">
        <v>3</v>
      </c>
      <c r="C350" s="45">
        <v>2</v>
      </c>
      <c r="D350" s="43">
        <v>5</v>
      </c>
      <c r="E350" s="43">
        <v>1</v>
      </c>
      <c r="F350" s="46"/>
      <c r="G350" s="52" t="s">
        <v>213</v>
      </c>
      <c r="H350" s="39">
        <v>321</v>
      </c>
      <c r="I350" s="60">
        <f t="shared" si="30"/>
        <v>0</v>
      </c>
      <c r="J350" s="81">
        <f t="shared" si="30"/>
        <v>0</v>
      </c>
      <c r="K350" s="61">
        <f t="shared" si="30"/>
        <v>0</v>
      </c>
      <c r="L350" s="61">
        <f t="shared" si="30"/>
        <v>0</v>
      </c>
    </row>
    <row r="351" spans="1:12" s="203" customFormat="1" hidden="1">
      <c r="A351" s="54">
        <v>3</v>
      </c>
      <c r="B351" s="54">
        <v>3</v>
      </c>
      <c r="C351" s="50">
        <v>2</v>
      </c>
      <c r="D351" s="51">
        <v>5</v>
      </c>
      <c r="E351" s="51">
        <v>1</v>
      </c>
      <c r="F351" s="53">
        <v>1</v>
      </c>
      <c r="G351" s="52" t="s">
        <v>213</v>
      </c>
      <c r="H351" s="39">
        <v>322</v>
      </c>
      <c r="I351" s="100">
        <v>0</v>
      </c>
      <c r="J351" s="100">
        <v>0</v>
      </c>
      <c r="K351" s="100">
        <v>0</v>
      </c>
      <c r="L351" s="99">
        <v>0</v>
      </c>
    </row>
    <row r="352" spans="1:12" s="203" customFormat="1" ht="16.5" hidden="1" customHeight="1">
      <c r="A352" s="54">
        <v>3</v>
      </c>
      <c r="B352" s="54">
        <v>3</v>
      </c>
      <c r="C352" s="50">
        <v>2</v>
      </c>
      <c r="D352" s="51">
        <v>6</v>
      </c>
      <c r="E352" s="51"/>
      <c r="F352" s="53"/>
      <c r="G352" s="52" t="s">
        <v>183</v>
      </c>
      <c r="H352" s="39">
        <v>323</v>
      </c>
      <c r="I352" s="40">
        <f t="shared" ref="I352:L353" si="31">I353</f>
        <v>0</v>
      </c>
      <c r="J352" s="80">
        <f t="shared" si="31"/>
        <v>0</v>
      </c>
      <c r="K352" s="41">
        <f t="shared" si="31"/>
        <v>0</v>
      </c>
      <c r="L352" s="41">
        <f t="shared" si="31"/>
        <v>0</v>
      </c>
    </row>
    <row r="353" spans="1:12" s="203" customFormat="1" ht="15" hidden="1" customHeight="1">
      <c r="A353" s="54">
        <v>3</v>
      </c>
      <c r="B353" s="54">
        <v>3</v>
      </c>
      <c r="C353" s="50">
        <v>2</v>
      </c>
      <c r="D353" s="51">
        <v>6</v>
      </c>
      <c r="E353" s="51">
        <v>1</v>
      </c>
      <c r="F353" s="53"/>
      <c r="G353" s="52" t="s">
        <v>183</v>
      </c>
      <c r="H353" s="39">
        <v>324</v>
      </c>
      <c r="I353" s="40">
        <f t="shared" si="31"/>
        <v>0</v>
      </c>
      <c r="J353" s="80">
        <f t="shared" si="31"/>
        <v>0</v>
      </c>
      <c r="K353" s="41">
        <f t="shared" si="31"/>
        <v>0</v>
      </c>
      <c r="L353" s="41">
        <f t="shared" si="31"/>
        <v>0</v>
      </c>
    </row>
    <row r="354" spans="1:12" s="203" customFormat="1" ht="13.5" hidden="1" customHeight="1">
      <c r="A354" s="62">
        <v>3</v>
      </c>
      <c r="B354" s="62">
        <v>3</v>
      </c>
      <c r="C354" s="63">
        <v>2</v>
      </c>
      <c r="D354" s="64">
        <v>6</v>
      </c>
      <c r="E354" s="64">
        <v>1</v>
      </c>
      <c r="F354" s="66">
        <v>1</v>
      </c>
      <c r="G354" s="65" t="s">
        <v>183</v>
      </c>
      <c r="H354" s="39">
        <v>325</v>
      </c>
      <c r="I354" s="100">
        <v>0</v>
      </c>
      <c r="J354" s="100">
        <v>0</v>
      </c>
      <c r="K354" s="100">
        <v>0</v>
      </c>
      <c r="L354" s="99">
        <v>0</v>
      </c>
    </row>
    <row r="355" spans="1:12" s="203" customFormat="1" ht="15" hidden="1" customHeight="1">
      <c r="A355" s="54">
        <v>3</v>
      </c>
      <c r="B355" s="54">
        <v>3</v>
      </c>
      <c r="C355" s="50">
        <v>2</v>
      </c>
      <c r="D355" s="51">
        <v>7</v>
      </c>
      <c r="E355" s="51"/>
      <c r="F355" s="53"/>
      <c r="G355" s="52" t="s">
        <v>215</v>
      </c>
      <c r="H355" s="39">
        <v>326</v>
      </c>
      <c r="I355" s="40">
        <f>I356</f>
        <v>0</v>
      </c>
      <c r="J355" s="80">
        <f>J356</f>
        <v>0</v>
      </c>
      <c r="K355" s="41">
        <f>K356</f>
        <v>0</v>
      </c>
      <c r="L355" s="41">
        <f>L356</f>
        <v>0</v>
      </c>
    </row>
    <row r="356" spans="1:12" s="203" customFormat="1" ht="12.75" hidden="1" customHeight="1">
      <c r="A356" s="62">
        <v>3</v>
      </c>
      <c r="B356" s="62">
        <v>3</v>
      </c>
      <c r="C356" s="63">
        <v>2</v>
      </c>
      <c r="D356" s="64">
        <v>7</v>
      </c>
      <c r="E356" s="64">
        <v>1</v>
      </c>
      <c r="F356" s="66"/>
      <c r="G356" s="52" t="s">
        <v>215</v>
      </c>
      <c r="H356" s="39">
        <v>327</v>
      </c>
      <c r="I356" s="40">
        <f>SUM(I357:I358)</f>
        <v>0</v>
      </c>
      <c r="J356" s="40">
        <f>SUM(J357:J358)</f>
        <v>0</v>
      </c>
      <c r="K356" s="40">
        <f>SUM(K357:K358)</f>
        <v>0</v>
      </c>
      <c r="L356" s="40">
        <f>SUM(L357:L358)</f>
        <v>0</v>
      </c>
    </row>
    <row r="357" spans="1:12" s="203" customFormat="1" ht="27" hidden="1" customHeight="1">
      <c r="A357" s="54">
        <v>3</v>
      </c>
      <c r="B357" s="54">
        <v>3</v>
      </c>
      <c r="C357" s="50">
        <v>2</v>
      </c>
      <c r="D357" s="51">
        <v>7</v>
      </c>
      <c r="E357" s="51">
        <v>1</v>
      </c>
      <c r="F357" s="53">
        <v>1</v>
      </c>
      <c r="G357" s="52" t="s">
        <v>216</v>
      </c>
      <c r="H357" s="39">
        <v>328</v>
      </c>
      <c r="I357" s="100">
        <v>0</v>
      </c>
      <c r="J357" s="100">
        <v>0</v>
      </c>
      <c r="K357" s="100">
        <v>0</v>
      </c>
      <c r="L357" s="99">
        <v>0</v>
      </c>
    </row>
    <row r="358" spans="1:12" s="203" customFormat="1" ht="30" hidden="1" customHeight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2</v>
      </c>
      <c r="G358" s="52" t="s">
        <v>217</v>
      </c>
      <c r="H358" s="39">
        <v>329</v>
      </c>
      <c r="I358" s="57">
        <v>0</v>
      </c>
      <c r="J358" s="57">
        <v>0</v>
      </c>
      <c r="K358" s="57">
        <v>0</v>
      </c>
      <c r="L358" s="57">
        <v>0</v>
      </c>
    </row>
    <row r="359" spans="1:12" s="203" customFormat="1" ht="13.5" customHeight="1">
      <c r="A359" s="20"/>
      <c r="B359" s="20"/>
      <c r="C359" s="21"/>
      <c r="D359" s="112"/>
      <c r="E359" s="113"/>
      <c r="F359" s="114"/>
      <c r="G359" s="115" t="s">
        <v>220</v>
      </c>
      <c r="H359" s="39">
        <v>330</v>
      </c>
      <c r="I359" s="89">
        <f>SUM(I30+I176)</f>
        <v>268600</v>
      </c>
      <c r="J359" s="89">
        <f>SUM(J30+J176)</f>
        <v>213200</v>
      </c>
      <c r="K359" s="89">
        <f>SUM(K30+K176)</f>
        <v>183629.52</v>
      </c>
      <c r="L359" s="89">
        <f>SUM(L30+L176)</f>
        <v>183629.52</v>
      </c>
    </row>
    <row r="360" spans="1:12" s="203" customFormat="1" ht="6" customHeight="1">
      <c r="A360" s="202"/>
      <c r="B360" s="202"/>
      <c r="C360" s="202"/>
      <c r="D360" s="202"/>
      <c r="E360" s="202"/>
      <c r="F360" s="196"/>
      <c r="G360" s="116"/>
      <c r="H360" s="39"/>
      <c r="I360" s="117"/>
      <c r="J360" s="118"/>
      <c r="K360" s="118"/>
      <c r="L360" s="118"/>
    </row>
    <row r="361" spans="1:12" s="203" customFormat="1" ht="18.75" customHeight="1">
      <c r="A361" s="202"/>
      <c r="B361" s="202"/>
      <c r="C361" s="202"/>
      <c r="D361" s="17"/>
      <c r="E361" s="17"/>
      <c r="F361" s="25"/>
      <c r="G361" s="17" t="s">
        <v>434</v>
      </c>
      <c r="H361" s="134"/>
      <c r="I361" s="119"/>
      <c r="J361" s="118"/>
      <c r="K361" s="17" t="s">
        <v>431</v>
      </c>
      <c r="L361" s="119"/>
    </row>
    <row r="362" spans="1:12" s="203" customFormat="1" ht="18.75" customHeight="1">
      <c r="A362" s="120"/>
      <c r="B362" s="120"/>
      <c r="C362" s="120"/>
      <c r="D362" s="121" t="s">
        <v>221</v>
      </c>
      <c r="G362" s="134"/>
      <c r="H362" s="134"/>
      <c r="I362" s="201" t="s">
        <v>222</v>
      </c>
      <c r="J362" s="202"/>
      <c r="K362" s="457" t="s">
        <v>223</v>
      </c>
      <c r="L362" s="457"/>
    </row>
    <row r="363" spans="1:12" s="203" customFormat="1" ht="6" customHeight="1">
      <c r="A363" s="202"/>
      <c r="B363" s="202"/>
      <c r="C363" s="202"/>
      <c r="D363" s="202"/>
      <c r="E363" s="202"/>
      <c r="F363" s="196"/>
      <c r="G363" s="202"/>
      <c r="H363" s="202"/>
      <c r="I363" s="122"/>
      <c r="J363" s="202"/>
      <c r="K363" s="122"/>
      <c r="L363" s="122"/>
    </row>
    <row r="364" spans="1:12" s="203" customFormat="1" ht="15.75" customHeight="1">
      <c r="A364" s="202"/>
      <c r="B364" s="202"/>
      <c r="C364" s="202"/>
      <c r="D364" s="17"/>
      <c r="E364" s="17"/>
      <c r="F364" s="25"/>
      <c r="G364" s="17" t="s">
        <v>224</v>
      </c>
      <c r="H364" s="202"/>
      <c r="I364" s="122"/>
      <c r="J364" s="202"/>
      <c r="K364" s="17" t="s">
        <v>225</v>
      </c>
      <c r="L364" s="123"/>
    </row>
    <row r="365" spans="1:12" s="203" customFormat="1" ht="26.25" customHeight="1">
      <c r="A365" s="202"/>
      <c r="B365" s="202"/>
      <c r="C365" s="202"/>
      <c r="D365" s="455" t="s">
        <v>226</v>
      </c>
      <c r="E365" s="456"/>
      <c r="F365" s="456"/>
      <c r="G365" s="456"/>
      <c r="H365" s="124"/>
      <c r="I365" s="125" t="s">
        <v>222</v>
      </c>
      <c r="J365" s="202"/>
      <c r="K365" s="457" t="s">
        <v>223</v>
      </c>
      <c r="L365" s="457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" right="0.7" top="0.75" bottom="0.75" header="0.3" footer="0.3"/>
  <pageSetup paperSize="9" scale="9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5"/>
  <sheetViews>
    <sheetView workbookViewId="0">
      <selection activeCell="A9" sqref="A9:L9"/>
    </sheetView>
  </sheetViews>
  <sheetFormatPr defaultRowHeight="15"/>
  <cols>
    <col min="1" max="4" width="2" style="250" customWidth="1"/>
    <col min="5" max="5" width="2.140625" style="250" customWidth="1"/>
    <col min="6" max="6" width="3.5703125" style="246" customWidth="1"/>
    <col min="7" max="7" width="34.28515625" style="250" customWidth="1"/>
    <col min="8" max="8" width="4.7109375" style="250" customWidth="1"/>
    <col min="9" max="9" width="9" style="250" customWidth="1"/>
    <col min="10" max="10" width="11.7109375" style="250" customWidth="1"/>
    <col min="11" max="11" width="12.42578125" style="250" customWidth="1"/>
    <col min="12" max="12" width="10.140625" style="250" customWidth="1"/>
    <col min="13" max="13" width="0.140625" style="250" hidden="1" customWidth="1"/>
    <col min="14" max="14" width="6.140625" style="250" hidden="1" customWidth="1"/>
    <col min="15" max="15" width="8.85546875" style="250" hidden="1" customWidth="1"/>
    <col min="16" max="16" width="9.140625" style="250" hidden="1" customWidth="1"/>
    <col min="17" max="17" width="11.28515625" style="250" customWidth="1"/>
    <col min="18" max="18" width="34.42578125" style="250" customWidth="1"/>
    <col min="19" max="19" width="9.140625" style="250"/>
    <col min="20" max="16384" width="9.140625" style="251"/>
  </cols>
  <sheetData>
    <row r="1" spans="1:36" ht="15" customHeight="1">
      <c r="G1" s="1"/>
      <c r="H1" s="2"/>
      <c r="I1" s="3"/>
      <c r="J1" s="247" t="s">
        <v>0</v>
      </c>
      <c r="K1" s="247"/>
      <c r="L1" s="247"/>
      <c r="M1" s="126"/>
      <c r="N1" s="247"/>
      <c r="O1" s="247"/>
      <c r="P1" s="247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</row>
    <row r="2" spans="1:36" ht="14.25" customHeight="1">
      <c r="H2" s="2"/>
      <c r="I2" s="251"/>
      <c r="J2" s="247" t="s">
        <v>1</v>
      </c>
      <c r="K2" s="247"/>
      <c r="L2" s="247"/>
      <c r="M2" s="126"/>
      <c r="N2" s="247"/>
      <c r="O2" s="247"/>
      <c r="P2" s="247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</row>
    <row r="3" spans="1:36" ht="13.5" customHeight="1">
      <c r="H3" s="4"/>
      <c r="I3" s="2"/>
      <c r="J3" s="247" t="s">
        <v>2</v>
      </c>
      <c r="K3" s="247"/>
      <c r="L3" s="247"/>
      <c r="M3" s="126"/>
      <c r="N3" s="247"/>
      <c r="O3" s="247"/>
      <c r="P3" s="247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</row>
    <row r="4" spans="1:36" ht="14.25" customHeight="1">
      <c r="G4" s="5" t="s">
        <v>3</v>
      </c>
      <c r="H4" s="2"/>
      <c r="I4" s="251"/>
      <c r="J4" s="247" t="s">
        <v>4</v>
      </c>
      <c r="K4" s="247"/>
      <c r="L4" s="247"/>
      <c r="M4" s="126"/>
      <c r="N4" s="127"/>
      <c r="O4" s="127"/>
      <c r="P4" s="247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</row>
    <row r="5" spans="1:36" ht="12" customHeight="1">
      <c r="H5" s="6"/>
      <c r="I5" s="251"/>
      <c r="J5" s="247" t="s">
        <v>482</v>
      </c>
      <c r="K5" s="247"/>
      <c r="L5" s="247"/>
      <c r="M5" s="126"/>
      <c r="N5" s="247"/>
      <c r="O5" s="247"/>
      <c r="P5" s="247"/>
      <c r="Q5" s="247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</row>
    <row r="6" spans="1:36" ht="25.5" customHeight="1">
      <c r="G6" s="135" t="s">
        <v>5</v>
      </c>
      <c r="H6" s="247"/>
      <c r="I6" s="247"/>
      <c r="J6" s="259"/>
      <c r="K6" s="259"/>
      <c r="L6" s="8"/>
      <c r="M6" s="126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</row>
    <row r="7" spans="1:36" ht="18.75" customHeight="1">
      <c r="A7" s="483" t="s">
        <v>6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126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</row>
    <row r="8" spans="1:36" ht="14.25" customHeight="1">
      <c r="A8" s="248"/>
      <c r="B8" s="260"/>
      <c r="C8" s="260"/>
      <c r="D8" s="260"/>
      <c r="E8" s="260"/>
      <c r="F8" s="260"/>
      <c r="G8" s="491" t="s">
        <v>7</v>
      </c>
      <c r="H8" s="491"/>
      <c r="I8" s="491"/>
      <c r="J8" s="491"/>
      <c r="K8" s="491"/>
      <c r="L8" s="260"/>
      <c r="M8" s="126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</row>
    <row r="9" spans="1:36" ht="16.5" customHeight="1">
      <c r="A9" s="479" t="s">
        <v>474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126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</row>
    <row r="10" spans="1:36" ht="15.75" customHeight="1">
      <c r="G10" s="480" t="s">
        <v>465</v>
      </c>
      <c r="H10" s="480"/>
      <c r="I10" s="480"/>
      <c r="J10" s="480"/>
      <c r="K10" s="480"/>
      <c r="M10" s="126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</row>
    <row r="11" spans="1:36" ht="12" customHeight="1">
      <c r="G11" s="486" t="s">
        <v>8</v>
      </c>
      <c r="H11" s="486"/>
      <c r="I11" s="486"/>
      <c r="J11" s="486"/>
      <c r="K11" s="486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</row>
    <row r="12" spans="1:36" ht="9" customHeight="1"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</row>
    <row r="13" spans="1:36" ht="12" customHeight="1">
      <c r="B13" s="479" t="s">
        <v>9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</row>
    <row r="14" spans="1:36" ht="12" customHeight="1"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</row>
    <row r="15" spans="1:36" ht="12.75" customHeight="1">
      <c r="G15" s="480" t="s">
        <v>476</v>
      </c>
      <c r="H15" s="480"/>
      <c r="I15" s="480"/>
      <c r="J15" s="480"/>
      <c r="K15" s="480"/>
    </row>
    <row r="16" spans="1:36" ht="11.25" customHeight="1">
      <c r="G16" s="481" t="s">
        <v>10</v>
      </c>
      <c r="H16" s="481"/>
      <c r="I16" s="481"/>
      <c r="J16" s="481"/>
      <c r="K16" s="481"/>
    </row>
    <row r="17" spans="1:17" s="251" customFormat="1" ht="15" customHeight="1">
      <c r="A17" s="250"/>
      <c r="E17" s="492" t="s">
        <v>227</v>
      </c>
      <c r="F17" s="487"/>
      <c r="G17" s="487"/>
      <c r="H17" s="487"/>
      <c r="I17" s="487"/>
      <c r="J17" s="487"/>
      <c r="K17" s="487"/>
      <c r="M17" s="250"/>
      <c r="N17" s="250"/>
      <c r="O17" s="250"/>
      <c r="P17" s="250"/>
      <c r="Q17" s="250"/>
    </row>
    <row r="18" spans="1:17" s="251" customFormat="1" ht="12" customHeight="1">
      <c r="A18" s="458" t="s">
        <v>11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128"/>
      <c r="N18" s="250"/>
      <c r="O18" s="250"/>
      <c r="P18" s="250"/>
      <c r="Q18" s="250"/>
    </row>
    <row r="19" spans="1:17" s="251" customFormat="1" ht="12" customHeight="1">
      <c r="A19" s="250"/>
      <c r="B19" s="250"/>
      <c r="C19" s="250"/>
      <c r="D19" s="250"/>
      <c r="E19" s="250"/>
      <c r="F19" s="250"/>
      <c r="G19" s="250"/>
      <c r="H19" s="250"/>
      <c r="I19" s="250"/>
      <c r="J19" s="9"/>
      <c r="K19" s="261"/>
      <c r="L19" s="11" t="s">
        <v>12</v>
      </c>
      <c r="M19" s="128"/>
      <c r="N19" s="250"/>
      <c r="O19" s="250"/>
      <c r="P19" s="250"/>
      <c r="Q19" s="250"/>
    </row>
    <row r="20" spans="1:17" s="251" customFormat="1" ht="11.2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12" t="s">
        <v>13</v>
      </c>
      <c r="K20" s="4"/>
      <c r="L20" s="13">
        <v>188773688</v>
      </c>
      <c r="M20" s="128"/>
      <c r="N20" s="250"/>
      <c r="O20" s="250"/>
      <c r="P20" s="250"/>
      <c r="Q20" s="250"/>
    </row>
    <row r="21" spans="1:17" s="251" customFormat="1" ht="12" customHeight="1">
      <c r="A21" s="250"/>
      <c r="B21" s="250"/>
      <c r="C21" s="250"/>
      <c r="D21" s="250"/>
      <c r="E21" s="247"/>
      <c r="F21" s="249"/>
      <c r="G21" s="250"/>
      <c r="H21" s="250"/>
      <c r="I21" s="14"/>
      <c r="J21" s="14"/>
      <c r="K21" s="15" t="s">
        <v>14</v>
      </c>
      <c r="L21" s="13"/>
      <c r="M21" s="128"/>
      <c r="N21" s="250"/>
      <c r="O21" s="250"/>
      <c r="P21" s="250"/>
      <c r="Q21" s="250"/>
    </row>
    <row r="22" spans="1:17" s="251" customFormat="1" ht="12.75" customHeight="1">
      <c r="A22" s="250"/>
      <c r="B22" s="250"/>
      <c r="C22" s="488" t="s">
        <v>260</v>
      </c>
      <c r="D22" s="489"/>
      <c r="E22" s="489"/>
      <c r="F22" s="489"/>
      <c r="G22" s="489"/>
      <c r="H22" s="489"/>
      <c r="I22" s="489"/>
      <c r="J22" s="250"/>
      <c r="K22" s="15" t="s">
        <v>15</v>
      </c>
      <c r="L22" s="16" t="s">
        <v>16</v>
      </c>
      <c r="M22" s="128"/>
      <c r="N22" s="250"/>
      <c r="O22" s="250"/>
      <c r="P22" s="250"/>
      <c r="Q22" s="250"/>
    </row>
    <row r="23" spans="1:17" s="251" customFormat="1" ht="12" customHeight="1">
      <c r="A23" s="250"/>
      <c r="B23" s="250"/>
      <c r="C23" s="250"/>
      <c r="D23" s="250"/>
      <c r="E23" s="250"/>
      <c r="F23" s="250"/>
      <c r="G23" s="249" t="s">
        <v>289</v>
      </c>
      <c r="H23" s="17"/>
      <c r="I23" s="250"/>
      <c r="J23" s="252" t="s">
        <v>17</v>
      </c>
      <c r="K23" s="18" t="s">
        <v>18</v>
      </c>
      <c r="L23" s="13"/>
      <c r="M23" s="128"/>
      <c r="N23" s="250"/>
      <c r="O23" s="250"/>
      <c r="P23" s="250"/>
      <c r="Q23" s="250"/>
    </row>
    <row r="24" spans="1:17" s="251" customFormat="1" ht="12.75" customHeight="1">
      <c r="A24" s="250"/>
      <c r="B24" s="250"/>
      <c r="C24" s="250"/>
      <c r="D24" s="250"/>
      <c r="E24" s="250"/>
      <c r="F24" s="250"/>
      <c r="G24" s="19" t="s">
        <v>19</v>
      </c>
      <c r="H24" s="20" t="s">
        <v>291</v>
      </c>
      <c r="I24" s="21"/>
      <c r="J24" s="22"/>
      <c r="K24" s="13"/>
      <c r="L24" s="13"/>
      <c r="M24" s="128"/>
      <c r="N24" s="250"/>
      <c r="O24" s="250"/>
      <c r="P24" s="250"/>
      <c r="Q24" s="250"/>
    </row>
    <row r="25" spans="1:17" s="251" customFormat="1" ht="13.5" customHeight="1">
      <c r="A25" s="250"/>
      <c r="B25" s="250"/>
      <c r="C25" s="250"/>
      <c r="D25" s="250"/>
      <c r="E25" s="250"/>
      <c r="F25" s="250"/>
      <c r="G25" s="462" t="s">
        <v>20</v>
      </c>
      <c r="H25" s="462"/>
      <c r="I25" s="136" t="s">
        <v>261</v>
      </c>
      <c r="J25" s="137" t="s">
        <v>262</v>
      </c>
      <c r="K25" s="138" t="s">
        <v>263</v>
      </c>
      <c r="L25" s="138" t="s">
        <v>261</v>
      </c>
      <c r="M25" s="128"/>
      <c r="N25" s="250"/>
      <c r="O25" s="250"/>
      <c r="P25" s="250"/>
      <c r="Q25" s="250"/>
    </row>
    <row r="26" spans="1:17" s="251" customFormat="1" ht="14.25" customHeight="1">
      <c r="A26" s="23"/>
      <c r="B26" s="23"/>
      <c r="C26" s="23"/>
      <c r="D26" s="23"/>
      <c r="E26" s="23"/>
      <c r="F26" s="24"/>
      <c r="G26" s="25" t="s">
        <v>292</v>
      </c>
      <c r="H26" s="250"/>
      <c r="I26" s="25"/>
      <c r="J26" s="25"/>
      <c r="K26" s="262"/>
      <c r="L26" s="27" t="s">
        <v>437</v>
      </c>
      <c r="M26" s="129"/>
      <c r="N26" s="250"/>
      <c r="O26" s="250"/>
      <c r="P26" s="250"/>
      <c r="Q26" s="250"/>
    </row>
    <row r="27" spans="1:17" s="251" customFormat="1" ht="24" customHeight="1">
      <c r="A27" s="465" t="s">
        <v>21</v>
      </c>
      <c r="B27" s="494"/>
      <c r="C27" s="494"/>
      <c r="D27" s="494"/>
      <c r="E27" s="494"/>
      <c r="F27" s="494"/>
      <c r="G27" s="469" t="s">
        <v>22</v>
      </c>
      <c r="H27" s="471" t="s">
        <v>23</v>
      </c>
      <c r="I27" s="499" t="s">
        <v>24</v>
      </c>
      <c r="J27" s="500"/>
      <c r="K27" s="475" t="s">
        <v>25</v>
      </c>
      <c r="L27" s="477" t="s">
        <v>26</v>
      </c>
      <c r="M27" s="129"/>
      <c r="N27" s="250"/>
      <c r="O27" s="250"/>
      <c r="P27" s="250"/>
      <c r="Q27" s="250"/>
    </row>
    <row r="28" spans="1:17" s="251" customFormat="1" ht="46.5" customHeight="1">
      <c r="A28" s="495"/>
      <c r="B28" s="496"/>
      <c r="C28" s="496"/>
      <c r="D28" s="496"/>
      <c r="E28" s="496"/>
      <c r="F28" s="496"/>
      <c r="G28" s="497"/>
      <c r="H28" s="498"/>
      <c r="I28" s="28" t="s">
        <v>27</v>
      </c>
      <c r="J28" s="29" t="s">
        <v>28</v>
      </c>
      <c r="K28" s="501"/>
      <c r="L28" s="502"/>
      <c r="M28" s="250"/>
      <c r="N28" s="250"/>
      <c r="O28" s="250"/>
      <c r="P28" s="250"/>
      <c r="Q28" s="250"/>
    </row>
    <row r="29" spans="1:17" s="251" customFormat="1" ht="11.25" customHeight="1">
      <c r="A29" s="459" t="s">
        <v>29</v>
      </c>
      <c r="B29" s="460"/>
      <c r="C29" s="460"/>
      <c r="D29" s="460"/>
      <c r="E29" s="460"/>
      <c r="F29" s="461"/>
      <c r="G29" s="30">
        <v>2</v>
      </c>
      <c r="H29" s="31">
        <v>3</v>
      </c>
      <c r="I29" s="32" t="s">
        <v>30</v>
      </c>
      <c r="J29" s="33" t="s">
        <v>31</v>
      </c>
      <c r="K29" s="34">
        <v>6</v>
      </c>
      <c r="L29" s="34">
        <v>7</v>
      </c>
      <c r="M29" s="250"/>
      <c r="N29" s="250"/>
      <c r="O29" s="250"/>
      <c r="P29" s="250"/>
      <c r="Q29" s="250"/>
    </row>
    <row r="30" spans="1:17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32</v>
      </c>
      <c r="H30" s="39">
        <v>1</v>
      </c>
      <c r="I30" s="40">
        <f>SUM(I31+I42+I61+I82+I89+I109+I131+I150+I160)</f>
        <v>5000</v>
      </c>
      <c r="J30" s="40">
        <f>SUM(J31+J42+J61+J82+J89+J109+J131+J150+J160)</f>
        <v>3000</v>
      </c>
      <c r="K30" s="41">
        <f>SUM(K31+K42+K61+K82+K89+K109+K131+K150+K160)</f>
        <v>100</v>
      </c>
      <c r="L30" s="40">
        <f>SUM(L31+L42+L61+L82+L89+L109+L131+L150+L160)</f>
        <v>100</v>
      </c>
    </row>
    <row r="31" spans="1:17" s="251" customFormat="1" ht="16.5" hidden="1" customHeight="1">
      <c r="A31" s="35">
        <v>2</v>
      </c>
      <c r="B31" s="42">
        <v>1</v>
      </c>
      <c r="C31" s="43"/>
      <c r="D31" s="44"/>
      <c r="E31" s="45"/>
      <c r="F31" s="46"/>
      <c r="G31" s="47" t="s">
        <v>33</v>
      </c>
      <c r="H31" s="39">
        <v>2</v>
      </c>
      <c r="I31" s="40">
        <f>SUM(I32+I38)</f>
        <v>0</v>
      </c>
      <c r="J31" s="40">
        <f>SUM(J32+J38)</f>
        <v>0</v>
      </c>
      <c r="K31" s="48">
        <f>SUM(K32+K38)</f>
        <v>0</v>
      </c>
      <c r="L31" s="49">
        <f>SUM(L32+L38)</f>
        <v>0</v>
      </c>
      <c r="M31" s="250"/>
      <c r="N31" s="250"/>
      <c r="O31" s="250"/>
      <c r="P31" s="250"/>
      <c r="Q31" s="250"/>
    </row>
    <row r="32" spans="1:17" s="251" customFormat="1" ht="14.25" hidden="1" customHeight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34</v>
      </c>
      <c r="H32" s="39">
        <v>3</v>
      </c>
      <c r="I32" s="40">
        <f>SUM(I33)</f>
        <v>0</v>
      </c>
      <c r="J32" s="40">
        <f>SUM(J33)</f>
        <v>0</v>
      </c>
      <c r="K32" s="41">
        <f>SUM(K33)</f>
        <v>0</v>
      </c>
      <c r="L32" s="40">
        <f>SUM(L33)</f>
        <v>0</v>
      </c>
      <c r="M32" s="250"/>
      <c r="N32" s="250"/>
      <c r="O32" s="250"/>
      <c r="P32" s="250"/>
      <c r="Q32" s="263"/>
    </row>
    <row r="33" spans="1:19" ht="13.5" hidden="1" customHeight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34</v>
      </c>
      <c r="H33" s="39">
        <v>4</v>
      </c>
      <c r="I33" s="40">
        <f>SUM(I34+I36)</f>
        <v>0</v>
      </c>
      <c r="J33" s="40">
        <f t="shared" ref="J33:L34" si="0">SUM(J34)</f>
        <v>0</v>
      </c>
      <c r="K33" s="40">
        <f t="shared" si="0"/>
        <v>0</v>
      </c>
      <c r="L33" s="40">
        <f t="shared" si="0"/>
        <v>0</v>
      </c>
      <c r="Q33" s="263"/>
      <c r="R33" s="263"/>
    </row>
    <row r="34" spans="1:19" ht="14.25" hidden="1" customHeight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35</v>
      </c>
      <c r="H34" s="39">
        <v>5</v>
      </c>
      <c r="I34" s="41">
        <f>SUM(I35)</f>
        <v>0</v>
      </c>
      <c r="J34" s="41">
        <f t="shared" si="0"/>
        <v>0</v>
      </c>
      <c r="K34" s="41">
        <f t="shared" si="0"/>
        <v>0</v>
      </c>
      <c r="L34" s="41">
        <f t="shared" si="0"/>
        <v>0</v>
      </c>
      <c r="Q34" s="263"/>
      <c r="R34" s="263"/>
    </row>
    <row r="35" spans="1:19" ht="14.25" hidden="1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35</v>
      </c>
      <c r="H35" s="39">
        <v>6</v>
      </c>
      <c r="I35" s="55">
        <v>0</v>
      </c>
      <c r="J35" s="56">
        <v>0</v>
      </c>
      <c r="K35" s="56">
        <v>0</v>
      </c>
      <c r="L35" s="56">
        <v>0</v>
      </c>
      <c r="Q35" s="263"/>
      <c r="R35" s="263"/>
    </row>
    <row r="36" spans="1:19" ht="12.75" hidden="1" customHeight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36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Q36" s="263"/>
      <c r="R36" s="263"/>
    </row>
    <row r="37" spans="1:19" ht="12.75" hidden="1" customHeight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36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Q37" s="263"/>
      <c r="R37" s="263"/>
    </row>
    <row r="38" spans="1:19" ht="13.5" hidden="1" customHeight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37</v>
      </c>
      <c r="H38" s="39">
        <v>9</v>
      </c>
      <c r="I38" s="41">
        <f t="shared" ref="I38:L40" si="1">I39</f>
        <v>0</v>
      </c>
      <c r="J38" s="40">
        <f t="shared" si="1"/>
        <v>0</v>
      </c>
      <c r="K38" s="41">
        <f t="shared" si="1"/>
        <v>0</v>
      </c>
      <c r="L38" s="40">
        <f t="shared" si="1"/>
        <v>0</v>
      </c>
      <c r="Q38" s="263"/>
      <c r="R38" s="263"/>
    </row>
    <row r="39" spans="1:19" ht="15.75" hidden="1" customHeight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37</v>
      </c>
      <c r="H39" s="39">
        <v>10</v>
      </c>
      <c r="I39" s="41">
        <f t="shared" si="1"/>
        <v>0</v>
      </c>
      <c r="J39" s="40">
        <f t="shared" si="1"/>
        <v>0</v>
      </c>
      <c r="K39" s="40">
        <f t="shared" si="1"/>
        <v>0</v>
      </c>
      <c r="L39" s="40">
        <f t="shared" si="1"/>
        <v>0</v>
      </c>
      <c r="Q39" s="263"/>
    </row>
    <row r="40" spans="1:19" ht="13.5" hidden="1" customHeight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37</v>
      </c>
      <c r="H40" s="39">
        <v>11</v>
      </c>
      <c r="I40" s="40">
        <f t="shared" si="1"/>
        <v>0</v>
      </c>
      <c r="J40" s="40">
        <f t="shared" si="1"/>
        <v>0</v>
      </c>
      <c r="K40" s="40">
        <f t="shared" si="1"/>
        <v>0</v>
      </c>
      <c r="L40" s="40">
        <f t="shared" si="1"/>
        <v>0</v>
      </c>
      <c r="Q40" s="263"/>
      <c r="R40" s="263"/>
    </row>
    <row r="41" spans="1:19" ht="14.25" hidden="1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37</v>
      </c>
      <c r="H41" s="39">
        <v>12</v>
      </c>
      <c r="I41" s="57">
        <v>0</v>
      </c>
      <c r="J41" s="56">
        <v>0</v>
      </c>
      <c r="K41" s="56">
        <v>0</v>
      </c>
      <c r="L41" s="56">
        <v>0</v>
      </c>
      <c r="Q41" s="263"/>
      <c r="R41" s="263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38</v>
      </c>
      <c r="H42" s="39">
        <v>13</v>
      </c>
      <c r="I42" s="60">
        <f t="shared" ref="I42:L44" si="2">I43</f>
        <v>5000</v>
      </c>
      <c r="J42" s="61">
        <f t="shared" si="2"/>
        <v>3000</v>
      </c>
      <c r="K42" s="60">
        <f t="shared" si="2"/>
        <v>100</v>
      </c>
      <c r="L42" s="60">
        <f t="shared" si="2"/>
        <v>100</v>
      </c>
    </row>
    <row r="43" spans="1:19" ht="27" hidden="1" customHeight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38</v>
      </c>
      <c r="H43" s="39">
        <v>14</v>
      </c>
      <c r="I43" s="40">
        <f t="shared" si="2"/>
        <v>5000</v>
      </c>
      <c r="J43" s="41">
        <f t="shared" si="2"/>
        <v>3000</v>
      </c>
      <c r="K43" s="40">
        <f t="shared" si="2"/>
        <v>100</v>
      </c>
      <c r="L43" s="41">
        <f t="shared" si="2"/>
        <v>100</v>
      </c>
      <c r="Q43" s="263"/>
      <c r="S43" s="263"/>
    </row>
    <row r="44" spans="1:19" ht="15.75" hidden="1" customHeight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38</v>
      </c>
      <c r="H44" s="39">
        <v>15</v>
      </c>
      <c r="I44" s="40">
        <f t="shared" si="2"/>
        <v>5000</v>
      </c>
      <c r="J44" s="41">
        <f t="shared" si="2"/>
        <v>3000</v>
      </c>
      <c r="K44" s="49">
        <f t="shared" si="2"/>
        <v>100</v>
      </c>
      <c r="L44" s="49">
        <f t="shared" si="2"/>
        <v>100</v>
      </c>
      <c r="Q44" s="263"/>
      <c r="R44" s="263"/>
    </row>
    <row r="45" spans="1:19" ht="24.75" hidden="1" customHeight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38</v>
      </c>
      <c r="H45" s="39">
        <v>16</v>
      </c>
      <c r="I45" s="67">
        <f>SUM(I46:I60)</f>
        <v>5000</v>
      </c>
      <c r="J45" s="67">
        <f>SUM(J46:J60)</f>
        <v>3000</v>
      </c>
      <c r="K45" s="68">
        <f>SUM(K46:K60)</f>
        <v>100</v>
      </c>
      <c r="L45" s="68">
        <f>SUM(L46:L60)</f>
        <v>100</v>
      </c>
      <c r="Q45" s="263"/>
      <c r="R45" s="263"/>
    </row>
    <row r="46" spans="1:19" ht="15.75" hidden="1" customHeight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39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Q46" s="263"/>
      <c r="R46" s="263"/>
    </row>
    <row r="47" spans="1:19" ht="26.25" hidden="1" customHeight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40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Q47" s="263"/>
      <c r="R47" s="263"/>
    </row>
    <row r="48" spans="1:19" ht="26.25" hidden="1" customHeight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41</v>
      </c>
      <c r="H48" s="39">
        <v>19</v>
      </c>
      <c r="I48" s="56">
        <v>0</v>
      </c>
      <c r="J48" s="56">
        <v>0</v>
      </c>
      <c r="K48" s="56">
        <v>0</v>
      </c>
      <c r="L48" s="56">
        <v>0</v>
      </c>
      <c r="Q48" s="263"/>
      <c r="R48" s="263"/>
    </row>
    <row r="49" spans="1:19" ht="27" hidden="1" customHeight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42</v>
      </c>
      <c r="H49" s="39">
        <v>20</v>
      </c>
      <c r="I49" s="56">
        <v>0</v>
      </c>
      <c r="J49" s="56">
        <v>0</v>
      </c>
      <c r="K49" s="56">
        <v>0</v>
      </c>
      <c r="L49" s="56">
        <v>0</v>
      </c>
      <c r="Q49" s="263"/>
      <c r="R49" s="263"/>
    </row>
    <row r="50" spans="1:19" ht="26.25" hidden="1" customHeight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43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Q50" s="263"/>
      <c r="R50" s="263"/>
    </row>
    <row r="51" spans="1:19" ht="1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44</v>
      </c>
      <c r="H51" s="39">
        <v>22</v>
      </c>
      <c r="I51" s="57">
        <v>0</v>
      </c>
      <c r="J51" s="56">
        <v>0</v>
      </c>
      <c r="K51" s="56">
        <v>0</v>
      </c>
      <c r="L51" s="56">
        <v>0</v>
      </c>
      <c r="Q51" s="263"/>
      <c r="R51" s="263"/>
    </row>
    <row r="52" spans="1:19" ht="15.75" hidden="1" customHeight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45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Q52" s="263"/>
      <c r="R52" s="263"/>
    </row>
    <row r="53" spans="1:19" ht="25.5" hidden="1" customHeight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46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Q53" s="263"/>
      <c r="R53" s="263"/>
    </row>
    <row r="54" spans="1:19" ht="27.75" hidden="1" customHeight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47</v>
      </c>
      <c r="H54" s="39">
        <v>25</v>
      </c>
      <c r="I54" s="57">
        <v>0</v>
      </c>
      <c r="J54" s="56">
        <v>0</v>
      </c>
      <c r="K54" s="56">
        <v>0</v>
      </c>
      <c r="L54" s="56">
        <v>0</v>
      </c>
      <c r="Q54" s="263"/>
      <c r="R54" s="263"/>
    </row>
    <row r="55" spans="1:19" ht="15.75" hidden="1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48</v>
      </c>
      <c r="H55" s="39">
        <v>26</v>
      </c>
      <c r="I55" s="57">
        <v>0</v>
      </c>
      <c r="J55" s="56">
        <v>0</v>
      </c>
      <c r="K55" s="56">
        <v>0</v>
      </c>
      <c r="L55" s="56">
        <v>0</v>
      </c>
      <c r="Q55" s="263"/>
      <c r="R55" s="263"/>
    </row>
    <row r="56" spans="1:19" ht="27.75" hidden="1" customHeight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49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Q56" s="263"/>
      <c r="R56" s="263"/>
    </row>
    <row r="57" spans="1:19" ht="14.2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50</v>
      </c>
      <c r="H57" s="39">
        <v>28</v>
      </c>
      <c r="I57" s="57">
        <v>0</v>
      </c>
      <c r="J57" s="56">
        <v>0</v>
      </c>
      <c r="K57" s="56">
        <v>0</v>
      </c>
      <c r="L57" s="56">
        <v>0</v>
      </c>
      <c r="Q57" s="263"/>
      <c r="R57" s="263"/>
    </row>
    <row r="58" spans="1:19" ht="27.7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51</v>
      </c>
      <c r="H58" s="39">
        <v>29</v>
      </c>
      <c r="I58" s="57">
        <v>0</v>
      </c>
      <c r="J58" s="56">
        <v>0</v>
      </c>
      <c r="K58" s="56">
        <v>0</v>
      </c>
      <c r="L58" s="56">
        <v>0</v>
      </c>
      <c r="Q58" s="263"/>
      <c r="R58" s="263"/>
    </row>
    <row r="59" spans="1:19" ht="12" hidden="1" customHeight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52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Q59" s="263"/>
      <c r="R59" s="263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53</v>
      </c>
      <c r="H60" s="39">
        <v>31</v>
      </c>
      <c r="I60" s="57">
        <v>5000</v>
      </c>
      <c r="J60" s="56">
        <v>3000</v>
      </c>
      <c r="K60" s="56">
        <v>100</v>
      </c>
      <c r="L60" s="56">
        <v>100</v>
      </c>
      <c r="Q60" s="263"/>
      <c r="R60" s="263"/>
    </row>
    <row r="61" spans="1:19" ht="14.25" hidden="1" customHeight="1">
      <c r="A61" s="77">
        <v>2</v>
      </c>
      <c r="B61" s="78">
        <v>3</v>
      </c>
      <c r="C61" s="42"/>
      <c r="D61" s="43"/>
      <c r="E61" s="43"/>
      <c r="F61" s="46"/>
      <c r="G61" s="79" t="s">
        <v>54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</row>
    <row r="62" spans="1:19" ht="13.5" hidden="1" customHeight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55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Q62" s="263"/>
      <c r="S62" s="263"/>
    </row>
    <row r="63" spans="1:19" ht="15" hidden="1" customHeight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56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Q63" s="263"/>
      <c r="R63" s="263"/>
    </row>
    <row r="64" spans="1:19" ht="13.5" hidden="1" customHeight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56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Q64" s="263"/>
      <c r="R64" s="263"/>
    </row>
    <row r="65" spans="1:18" s="131" customFormat="1" ht="25.5" hidden="1" customHeight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57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263"/>
      <c r="R65" s="263"/>
    </row>
    <row r="66" spans="1:18" s="251" customFormat="1" ht="19.5" hidden="1" customHeight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58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250"/>
      <c r="N66" s="250"/>
      <c r="O66" s="250"/>
      <c r="P66" s="250"/>
      <c r="Q66" s="263"/>
      <c r="R66" s="263"/>
    </row>
    <row r="67" spans="1:18" s="251" customFormat="1" ht="16.5" hidden="1" customHeight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59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250"/>
      <c r="N67" s="250"/>
      <c r="O67" s="250"/>
      <c r="P67" s="250"/>
      <c r="Q67" s="263"/>
      <c r="R67" s="263"/>
    </row>
    <row r="68" spans="1:18" s="251" customFormat="1" ht="29.25" hidden="1" customHeight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60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250"/>
      <c r="N68" s="250"/>
      <c r="O68" s="250"/>
      <c r="P68" s="250"/>
      <c r="Q68" s="263"/>
      <c r="R68" s="263"/>
    </row>
    <row r="69" spans="1:18" s="251" customFormat="1" ht="27" hidden="1" customHeight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60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250"/>
      <c r="N69" s="250"/>
      <c r="O69" s="250"/>
      <c r="P69" s="250"/>
      <c r="Q69" s="263"/>
      <c r="R69" s="263"/>
    </row>
    <row r="70" spans="1:18" s="131" customFormat="1" ht="27" hidden="1" customHeight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57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263"/>
      <c r="R70" s="263"/>
    </row>
    <row r="71" spans="1:18" s="251" customFormat="1" ht="16.5" hidden="1" customHeight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58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250"/>
      <c r="N71" s="250"/>
      <c r="O71" s="250"/>
      <c r="P71" s="250"/>
      <c r="Q71" s="263"/>
      <c r="R71" s="263"/>
    </row>
    <row r="72" spans="1:18" s="251" customFormat="1" ht="15" hidden="1" customHeight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59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250"/>
      <c r="N72" s="250"/>
      <c r="O72" s="250"/>
      <c r="P72" s="250"/>
      <c r="Q72" s="263"/>
      <c r="R72" s="263"/>
    </row>
    <row r="73" spans="1:18" s="251" customFormat="1" ht="27.75" hidden="1" customHeight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61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250"/>
      <c r="N73" s="250"/>
      <c r="O73" s="250"/>
      <c r="P73" s="250"/>
      <c r="Q73" s="263"/>
      <c r="R73" s="263"/>
    </row>
    <row r="74" spans="1:18" s="251" customFormat="1" ht="26.25" hidden="1" customHeight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62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250"/>
      <c r="N74" s="250"/>
      <c r="O74" s="250"/>
      <c r="P74" s="250"/>
      <c r="Q74" s="263"/>
      <c r="R74" s="263"/>
    </row>
    <row r="75" spans="1:18" s="251" customFormat="1" ht="15" hidden="1" customHeight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63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250"/>
      <c r="N75" s="250"/>
      <c r="O75" s="250"/>
      <c r="P75" s="250"/>
      <c r="Q75" s="263"/>
      <c r="R75" s="263"/>
    </row>
    <row r="76" spans="1:18" s="251" customFormat="1" ht="16.5" hidden="1" customHeight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64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250"/>
      <c r="N76" s="250"/>
      <c r="O76" s="250"/>
      <c r="P76" s="250"/>
      <c r="Q76" s="263"/>
      <c r="R76" s="263"/>
    </row>
    <row r="77" spans="1:18" s="251" customFormat="1" ht="17.25" hidden="1" customHeight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65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250"/>
      <c r="N77" s="250"/>
      <c r="O77" s="250"/>
      <c r="P77" s="250"/>
      <c r="Q77" s="263"/>
      <c r="R77" s="263"/>
    </row>
    <row r="78" spans="1:18" s="251" customFormat="1" ht="12.75" hidden="1" customHeight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66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250"/>
      <c r="N78" s="250"/>
      <c r="O78" s="250"/>
      <c r="P78" s="250"/>
      <c r="Q78" s="250"/>
      <c r="R78" s="250"/>
    </row>
    <row r="79" spans="1:18" s="251" customFormat="1" ht="12" hidden="1" customHeight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66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250"/>
      <c r="N79" s="250"/>
      <c r="O79" s="250"/>
      <c r="P79" s="250"/>
      <c r="Q79" s="250"/>
      <c r="R79" s="250"/>
    </row>
    <row r="80" spans="1:18" s="251" customFormat="1" ht="15.75" hidden="1" customHeight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66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250"/>
      <c r="N80" s="250"/>
      <c r="O80" s="250"/>
      <c r="P80" s="250"/>
      <c r="Q80" s="250"/>
      <c r="R80" s="250"/>
    </row>
    <row r="81" spans="1:12" s="251" customFormat="1" ht="13.5" hidden="1" customHeight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66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</row>
    <row r="82" spans="1:12" s="251" customFormat="1" ht="16.5" hidden="1" customHeight="1">
      <c r="A82" s="35">
        <v>2</v>
      </c>
      <c r="B82" s="36">
        <v>4</v>
      </c>
      <c r="C82" s="36"/>
      <c r="D82" s="36"/>
      <c r="E82" s="36"/>
      <c r="F82" s="38"/>
      <c r="G82" s="83" t="s">
        <v>67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</row>
    <row r="83" spans="1:12" s="251" customFormat="1" ht="15.75" hidden="1" customHeight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68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</row>
    <row r="84" spans="1:12" s="251" customFormat="1" ht="17.25" hidden="1" customHeight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68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</row>
    <row r="85" spans="1:12" s="251" customFormat="1" ht="18" hidden="1" customHeight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68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</row>
    <row r="86" spans="1:12" s="251" customFormat="1" ht="14.25" hidden="1" customHeight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69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</row>
    <row r="87" spans="1:12" s="251" customFormat="1" ht="13.5" hidden="1" customHeight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70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</row>
    <row r="88" spans="1:12" s="251" customFormat="1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71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</row>
    <row r="89" spans="1:12" s="251" customFormat="1" hidden="1">
      <c r="A89" s="35">
        <v>2</v>
      </c>
      <c r="B89" s="36">
        <v>5</v>
      </c>
      <c r="C89" s="35"/>
      <c r="D89" s="36"/>
      <c r="E89" s="36"/>
      <c r="F89" s="85"/>
      <c r="G89" s="37" t="s">
        <v>72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</row>
    <row r="90" spans="1:12" s="251" customFormat="1" hidden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73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</row>
    <row r="91" spans="1:12" s="251" customFormat="1" hidden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73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</row>
    <row r="92" spans="1:12" s="251" customFormat="1" hidden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73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</row>
    <row r="93" spans="1:12" s="251" customFormat="1" ht="25.5" hidden="1" customHeight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74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</row>
    <row r="94" spans="1:12" s="251" customFormat="1" ht="15.75" hidden="1" customHeight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75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</row>
    <row r="95" spans="1:12" s="251" customFormat="1" ht="12" hidden="1" customHeight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76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</row>
    <row r="96" spans="1:12" s="251" customFormat="1" ht="15.75" hidden="1" customHeight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76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</row>
    <row r="97" spans="1:12" s="251" customFormat="1" ht="15" hidden="1" customHeight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76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</row>
    <row r="98" spans="1:12" s="251" customFormat="1" ht="25.5" hidden="1" customHeight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77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</row>
    <row r="99" spans="1:12" s="251" customFormat="1" ht="25.5" hidden="1" customHeight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78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</row>
    <row r="100" spans="1:12" s="251" customFormat="1" ht="28.5" hidden="1" customHeight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79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</row>
    <row r="101" spans="1:12" s="251" customFormat="1" ht="27" hidden="1" customHeight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80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</row>
    <row r="102" spans="1:12" s="251" customFormat="1" ht="30" hidden="1" customHeight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80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</row>
    <row r="103" spans="1:12" s="251" customFormat="1" ht="26.25" hidden="1" customHeight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80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</row>
    <row r="104" spans="1:12" s="251" customFormat="1" ht="26.25" hidden="1" customHeight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81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</row>
    <row r="105" spans="1:12" s="251" customFormat="1" ht="27.75" hidden="1" customHeight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82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</row>
    <row r="106" spans="1:12" s="251" customFormat="1" ht="25.5" hidden="1" customHeight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82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</row>
    <row r="107" spans="1:12" s="251" customFormat="1" ht="30" hidden="1" customHeight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82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</row>
    <row r="108" spans="1:12" s="251" customFormat="1" ht="18" hidden="1" customHeight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83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</row>
    <row r="109" spans="1:12" s="251" customFormat="1" ht="16.5" hidden="1" customHeight="1">
      <c r="A109" s="83">
        <v>2</v>
      </c>
      <c r="B109" s="35">
        <v>6</v>
      </c>
      <c r="C109" s="36"/>
      <c r="D109" s="37"/>
      <c r="E109" s="35"/>
      <c r="F109" s="85"/>
      <c r="G109" s="88" t="s">
        <v>84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</row>
    <row r="110" spans="1:12" s="251" customFormat="1" ht="14.25" hidden="1" customHeight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85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</row>
    <row r="111" spans="1:12" s="251" customFormat="1" ht="14.25" hidden="1" customHeight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85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</row>
    <row r="112" spans="1:12" s="251" customFormat="1" hidden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85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</row>
    <row r="113" spans="1:12" s="251" customFormat="1" ht="13.5" hidden="1" customHeight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86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</row>
    <row r="114" spans="1:12" s="251" customFormat="1" hidden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87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</row>
    <row r="115" spans="1:12" s="251" customFormat="1" ht="25.5" hidden="1" customHeight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88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</row>
    <row r="116" spans="1:12" s="251" customFormat="1" ht="14.25" hidden="1" customHeight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88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</row>
    <row r="117" spans="1:12" s="251" customFormat="1" ht="14.25" hidden="1" customHeight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88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</row>
    <row r="118" spans="1:12" s="251" customFormat="1" ht="25.5" hidden="1" customHeight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88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</row>
    <row r="119" spans="1:12" s="251" customFormat="1" ht="26.25" hidden="1" customHeight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89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</row>
    <row r="120" spans="1:12" s="251" customFormat="1" ht="25.5" hidden="1" customHeight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89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</row>
    <row r="121" spans="1:12" s="251" customFormat="1" ht="26.25" hidden="1" customHeight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89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</row>
    <row r="122" spans="1:12" s="251" customFormat="1" ht="27" hidden="1" customHeight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89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</row>
    <row r="123" spans="1:12" s="251" customFormat="1" ht="25.5" hidden="1" customHeight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90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</row>
    <row r="124" spans="1:12" s="251" customFormat="1" ht="27" hidden="1" customHeight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90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</row>
    <row r="125" spans="1:12" s="251" customFormat="1" ht="27" hidden="1" customHeight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90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</row>
    <row r="126" spans="1:12" s="251" customFormat="1" ht="27.75" hidden="1" customHeight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90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</row>
    <row r="127" spans="1:12" s="251" customFormat="1" ht="27" hidden="1" customHeight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91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</row>
    <row r="128" spans="1:12" s="251" customFormat="1" ht="29.25" hidden="1" customHeight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92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</row>
    <row r="129" spans="1:12" s="251" customFormat="1" ht="25.5" hidden="1" customHeight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91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</row>
    <row r="130" spans="1:12" s="251" customFormat="1" ht="27.75" hidden="1" customHeight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93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</row>
    <row r="131" spans="1:12" s="251" customFormat="1" ht="14.25" hidden="1" customHeight="1">
      <c r="A131" s="83">
        <v>2</v>
      </c>
      <c r="B131" s="35">
        <v>7</v>
      </c>
      <c r="C131" s="35"/>
      <c r="D131" s="36"/>
      <c r="E131" s="36"/>
      <c r="F131" s="38"/>
      <c r="G131" s="37" t="s">
        <v>94</v>
      </c>
      <c r="H131" s="39">
        <v>102</v>
      </c>
      <c r="I131" s="41">
        <f>SUM(I132+I137+I145)</f>
        <v>0</v>
      </c>
      <c r="J131" s="80">
        <f>SUM(J132+J137+J145)</f>
        <v>0</v>
      </c>
      <c r="K131" s="41">
        <f>SUM(K132+K137+K145)</f>
        <v>0</v>
      </c>
      <c r="L131" s="40">
        <f>SUM(L132+L137+L145)</f>
        <v>0</v>
      </c>
    </row>
    <row r="132" spans="1:12" s="251" customFormat="1" hidden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95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</row>
    <row r="133" spans="1:12" s="251" customFormat="1" ht="14.25" hidden="1" customHeight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95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</row>
    <row r="134" spans="1:12" s="251" customFormat="1" ht="15.75" hidden="1" customHeight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95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</row>
    <row r="135" spans="1:12" s="251" customFormat="1" ht="14.25" hidden="1" customHeight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96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s="251" customFormat="1" ht="14.25" hidden="1" customHeight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97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</row>
    <row r="137" spans="1:12" s="251" customFormat="1" ht="25.5" hidden="1" customHeight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98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</row>
    <row r="138" spans="1:12" s="251" customFormat="1" ht="25.5" hidden="1" customHeight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99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</row>
    <row r="139" spans="1:12" s="251" customFormat="1" ht="25.5" hidden="1" customHeight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99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</row>
    <row r="140" spans="1:12" s="251" customFormat="1" ht="12" hidden="1" customHeight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100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</row>
    <row r="141" spans="1:12" s="251" customFormat="1" ht="15" hidden="1" customHeight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101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</row>
    <row r="142" spans="1:12" s="251" customFormat="1" ht="15" hidden="1" customHeight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102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</row>
    <row r="143" spans="1:12" s="251" customFormat="1" ht="15" hidden="1" customHeight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102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</row>
    <row r="144" spans="1:12" s="251" customFormat="1" ht="15" hidden="1" customHeight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102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</row>
    <row r="145" spans="1:12" s="251" customFormat="1" hidden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103</v>
      </c>
      <c r="H145" s="39">
        <v>116</v>
      </c>
      <c r="I145" s="41">
        <f t="shared" ref="I145:L146" si="15">I146</f>
        <v>0</v>
      </c>
      <c r="J145" s="80">
        <f t="shared" si="15"/>
        <v>0</v>
      </c>
      <c r="K145" s="41">
        <f t="shared" si="15"/>
        <v>0</v>
      </c>
      <c r="L145" s="40">
        <f t="shared" si="15"/>
        <v>0</v>
      </c>
    </row>
    <row r="146" spans="1:12" s="251" customFormat="1" hidden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103</v>
      </c>
      <c r="H146" s="39">
        <v>117</v>
      </c>
      <c r="I146" s="68">
        <f t="shared" si="15"/>
        <v>0</v>
      </c>
      <c r="J146" s="93">
        <f t="shared" si="15"/>
        <v>0</v>
      </c>
      <c r="K146" s="68">
        <f t="shared" si="15"/>
        <v>0</v>
      </c>
      <c r="L146" s="67">
        <f t="shared" si="15"/>
        <v>0</v>
      </c>
    </row>
    <row r="147" spans="1:12" s="251" customFormat="1" hidden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103</v>
      </c>
      <c r="H147" s="39">
        <v>118</v>
      </c>
      <c r="I147" s="41">
        <f>SUM(I148:I149)</f>
        <v>0</v>
      </c>
      <c r="J147" s="80">
        <f>SUM(J148:J149)</f>
        <v>0</v>
      </c>
      <c r="K147" s="41">
        <f>SUM(K148:K149)</f>
        <v>0</v>
      </c>
      <c r="L147" s="40">
        <f>SUM(L148:L149)</f>
        <v>0</v>
      </c>
    </row>
    <row r="148" spans="1:12" s="251" customFormat="1" hidden="1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104</v>
      </c>
      <c r="H148" s="39">
        <v>119</v>
      </c>
      <c r="I148" s="94">
        <v>0</v>
      </c>
      <c r="J148" s="94">
        <v>0</v>
      </c>
      <c r="K148" s="94">
        <v>0</v>
      </c>
      <c r="L148" s="94">
        <v>0</v>
      </c>
    </row>
    <row r="149" spans="1:12" s="251" customFormat="1" ht="16.5" hidden="1" customHeight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105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</row>
    <row r="150" spans="1:12" s="251" customFormat="1" ht="15" hidden="1" customHeight="1">
      <c r="A150" s="83">
        <v>2</v>
      </c>
      <c r="B150" s="83">
        <v>8</v>
      </c>
      <c r="C150" s="35"/>
      <c r="D150" s="59"/>
      <c r="E150" s="42"/>
      <c r="F150" s="96"/>
      <c r="G150" s="47" t="s">
        <v>106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</row>
    <row r="151" spans="1:12" s="251" customFormat="1" ht="14.25" hidden="1" customHeight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106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</row>
    <row r="152" spans="1:12" s="251" customFormat="1" ht="13.5" hidden="1" customHeight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107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</row>
    <row r="153" spans="1:12" s="251" customFormat="1" ht="13.5" hidden="1" customHeight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107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</row>
    <row r="154" spans="1:12" s="251" customFormat="1" ht="13.5" hidden="1" customHeight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108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</row>
    <row r="155" spans="1:12" s="251" customFormat="1" ht="15.75" hidden="1" customHeight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109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</row>
    <row r="156" spans="1:12" s="251" customFormat="1" hidden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110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</row>
    <row r="157" spans="1:12" s="251" customFormat="1" ht="15" hidden="1" customHeight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111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</row>
    <row r="158" spans="1:12" s="251" customFormat="1" hidden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111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</row>
    <row r="159" spans="1:12" s="251" customFormat="1" hidden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111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</row>
    <row r="160" spans="1:12" s="251" customFormat="1" ht="39.75" hidden="1" customHeight="1">
      <c r="A160" s="83">
        <v>2</v>
      </c>
      <c r="B160" s="35">
        <v>9</v>
      </c>
      <c r="C160" s="37"/>
      <c r="D160" s="35"/>
      <c r="E160" s="36"/>
      <c r="F160" s="38"/>
      <c r="G160" s="37" t="s">
        <v>112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</row>
    <row r="161" spans="1:12" s="65" customFormat="1" ht="39" hidden="1" customHeight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113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2" s="251" customFormat="1" ht="42.75" hidden="1" customHeight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114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</row>
    <row r="163" spans="1:12" s="251" customFormat="1" ht="38.25" hidden="1" customHeight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114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</row>
    <row r="164" spans="1:12" s="251" customFormat="1" ht="38.25" hidden="1" customHeight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114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s="251" customFormat="1" ht="41.25" hidden="1" customHeight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115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</row>
    <row r="166" spans="1:12" s="251" customFormat="1" ht="44.25" hidden="1" customHeight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116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</row>
    <row r="167" spans="1:12" s="251" customFormat="1" ht="40.5" hidden="1" customHeight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117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</row>
    <row r="168" spans="1:12" s="251" customFormat="1" ht="53.25" hidden="1" customHeight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118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</row>
    <row r="169" spans="1:12" s="251" customFormat="1" ht="51.75" hidden="1" customHeight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119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</row>
    <row r="170" spans="1:12" s="251" customFormat="1" ht="54.75" hidden="1" customHeight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120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</row>
    <row r="171" spans="1:12" s="251" customFormat="1" ht="39" hidden="1" customHeight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121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</row>
    <row r="172" spans="1:12" s="251" customFormat="1" ht="43.5" hidden="1" customHeight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122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</row>
    <row r="173" spans="1:12" s="251" customFormat="1" ht="54.75" hidden="1" customHeight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123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</row>
    <row r="174" spans="1:12" s="251" customFormat="1" ht="54" hidden="1" customHeight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124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</row>
    <row r="175" spans="1:12" s="251" customFormat="1" ht="54" hidden="1" customHeight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125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</row>
    <row r="176" spans="1:12" s="251" customFormat="1" ht="76.5" hidden="1" customHeight="1">
      <c r="A176" s="35">
        <v>3</v>
      </c>
      <c r="B176" s="37"/>
      <c r="C176" s="35"/>
      <c r="D176" s="36"/>
      <c r="E176" s="36"/>
      <c r="F176" s="38"/>
      <c r="G176" s="88" t="s">
        <v>126</v>
      </c>
      <c r="H176" s="39">
        <v>147</v>
      </c>
      <c r="I176" s="40">
        <f>SUM(I177+I229+I294)</f>
        <v>0</v>
      </c>
      <c r="J176" s="80">
        <f>SUM(J177+J229+J294)</f>
        <v>0</v>
      </c>
      <c r="K176" s="41">
        <f>SUM(K177+K229+K294)</f>
        <v>0</v>
      </c>
      <c r="L176" s="40">
        <f>SUM(L177+L229+L294)</f>
        <v>0</v>
      </c>
    </row>
    <row r="177" spans="1:12" s="251" customFormat="1" ht="34.5" hidden="1" customHeight="1">
      <c r="A177" s="83">
        <v>3</v>
      </c>
      <c r="B177" s="35">
        <v>1</v>
      </c>
      <c r="C177" s="59"/>
      <c r="D177" s="42"/>
      <c r="E177" s="42"/>
      <c r="F177" s="96"/>
      <c r="G177" s="79" t="s">
        <v>127</v>
      </c>
      <c r="H177" s="39">
        <v>148</v>
      </c>
      <c r="I177" s="40">
        <f>SUM(I178+I200+I207+I219+I223)</f>
        <v>0</v>
      </c>
      <c r="J177" s="60">
        <f>SUM(J178+J200+J207+J219+J223)</f>
        <v>0</v>
      </c>
      <c r="K177" s="60">
        <f>SUM(K178+K200+K207+K219+K223)</f>
        <v>0</v>
      </c>
      <c r="L177" s="60">
        <f>SUM(L178+L200+L207+L219+L223)</f>
        <v>0</v>
      </c>
    </row>
    <row r="178" spans="1:12" s="251" customFormat="1" ht="30.75" hidden="1" customHeight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128</v>
      </c>
      <c r="H178" s="39">
        <v>149</v>
      </c>
      <c r="I178" s="60">
        <f>SUM(I179+I182+I187+I192+I197)</f>
        <v>0</v>
      </c>
      <c r="J178" s="80">
        <f>SUM(J179+J182+J187+J192+J197)</f>
        <v>0</v>
      </c>
      <c r="K178" s="41">
        <f>SUM(K179+K182+K187+K192+K197)</f>
        <v>0</v>
      </c>
      <c r="L178" s="40">
        <f>SUM(L179+L182+L187+L192+L197)</f>
        <v>0</v>
      </c>
    </row>
    <row r="179" spans="1:12" s="251" customFormat="1" ht="12.75" hidden="1" customHeight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129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</row>
    <row r="180" spans="1:12" s="251" customFormat="1" ht="13.5" hidden="1" customHeight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130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</row>
    <row r="181" spans="1:12" s="251" customFormat="1" ht="13.5" hidden="1" customHeight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130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</row>
    <row r="182" spans="1:12" s="251" customFormat="1" ht="14.25" hidden="1" customHeight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131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</row>
    <row r="183" spans="1:12" s="251" customFormat="1" ht="13.5" hidden="1" customHeight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131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</row>
    <row r="184" spans="1:12" s="251" customFormat="1" ht="14.25" hidden="1" customHeight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132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</row>
    <row r="185" spans="1:12" s="251" customFormat="1" ht="14.25" hidden="1" customHeight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133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</row>
    <row r="186" spans="1:12" s="251" customFormat="1" ht="26.25" hidden="1" customHeight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134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</row>
    <row r="187" spans="1:12" s="251" customFormat="1" ht="14.25" hidden="1" customHeight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135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</row>
    <row r="188" spans="1:12" s="251" customFormat="1" ht="14.25" hidden="1" customHeight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135</v>
      </c>
      <c r="H188" s="39">
        <v>159</v>
      </c>
      <c r="I188" s="40">
        <f>SUM(I189:I191)</f>
        <v>0</v>
      </c>
      <c r="J188" s="40">
        <f>SUM(J189:J191)</f>
        <v>0</v>
      </c>
      <c r="K188" s="40">
        <f>SUM(K189:K191)</f>
        <v>0</v>
      </c>
      <c r="L188" s="40">
        <f>SUM(L189:L191)</f>
        <v>0</v>
      </c>
    </row>
    <row r="189" spans="1:12" s="251" customFormat="1" ht="13.5" hidden="1" customHeight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136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</row>
    <row r="190" spans="1:12" s="251" customFormat="1" ht="15.75" hidden="1" customHeight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137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</row>
    <row r="191" spans="1:12" s="251" customFormat="1" ht="15.75" hidden="1" customHeight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138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</row>
    <row r="192" spans="1:12" s="251" customFormat="1" ht="18" hidden="1" customHeight="1">
      <c r="A192" s="63">
        <v>3</v>
      </c>
      <c r="B192" s="64">
        <v>1</v>
      </c>
      <c r="C192" s="64">
        <v>1</v>
      </c>
      <c r="D192" s="64">
        <v>4</v>
      </c>
      <c r="E192" s="64"/>
      <c r="F192" s="66"/>
      <c r="G192" s="65" t="s">
        <v>139</v>
      </c>
      <c r="H192" s="39">
        <v>163</v>
      </c>
      <c r="I192" s="40">
        <f>I193</f>
        <v>0</v>
      </c>
      <c r="J192" s="82">
        <f>J193</f>
        <v>0</v>
      </c>
      <c r="K192" s="48">
        <f>K193</f>
        <v>0</v>
      </c>
      <c r="L192" s="49">
        <f>L193</f>
        <v>0</v>
      </c>
    </row>
    <row r="193" spans="1:12" s="251" customFormat="1" ht="13.5" hidden="1" customHeight="1">
      <c r="A193" s="50">
        <v>3</v>
      </c>
      <c r="B193" s="51">
        <v>1</v>
      </c>
      <c r="C193" s="51">
        <v>1</v>
      </c>
      <c r="D193" s="51">
        <v>4</v>
      </c>
      <c r="E193" s="51">
        <v>1</v>
      </c>
      <c r="F193" s="53"/>
      <c r="G193" s="65" t="s">
        <v>139</v>
      </c>
      <c r="H193" s="39">
        <v>164</v>
      </c>
      <c r="I193" s="60">
        <f>SUM(I194:I196)</f>
        <v>0</v>
      </c>
      <c r="J193" s="80">
        <f>SUM(J194:J196)</f>
        <v>0</v>
      </c>
      <c r="K193" s="41">
        <f>SUM(K194:K196)</f>
        <v>0</v>
      </c>
      <c r="L193" s="40">
        <f>SUM(L194:L196)</f>
        <v>0</v>
      </c>
    </row>
    <row r="194" spans="1:12" s="251" customFormat="1" ht="17.25" hidden="1" customHeight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>
        <v>1</v>
      </c>
      <c r="G194" s="52" t="s">
        <v>140</v>
      </c>
      <c r="H194" s="39">
        <v>165</v>
      </c>
      <c r="I194" s="57">
        <v>0</v>
      </c>
      <c r="J194" s="57">
        <v>0</v>
      </c>
      <c r="K194" s="57">
        <v>0</v>
      </c>
      <c r="L194" s="100">
        <v>0</v>
      </c>
    </row>
    <row r="195" spans="1:12" s="251" customFormat="1" ht="25.5" hidden="1" customHeight="1">
      <c r="A195" s="45">
        <v>3</v>
      </c>
      <c r="B195" s="43">
        <v>1</v>
      </c>
      <c r="C195" s="43">
        <v>1</v>
      </c>
      <c r="D195" s="43">
        <v>4</v>
      </c>
      <c r="E195" s="43">
        <v>1</v>
      </c>
      <c r="F195" s="46">
        <v>2</v>
      </c>
      <c r="G195" s="44" t="s">
        <v>141</v>
      </c>
      <c r="H195" s="39">
        <v>166</v>
      </c>
      <c r="I195" s="55">
        <v>0</v>
      </c>
      <c r="J195" s="55">
        <v>0</v>
      </c>
      <c r="K195" s="55">
        <v>0</v>
      </c>
      <c r="L195" s="57">
        <v>0</v>
      </c>
    </row>
    <row r="196" spans="1:12" s="251" customFormat="1" ht="14.25" hidden="1" customHeight="1">
      <c r="A196" s="50">
        <v>3</v>
      </c>
      <c r="B196" s="51">
        <v>1</v>
      </c>
      <c r="C196" s="51">
        <v>1</v>
      </c>
      <c r="D196" s="51">
        <v>4</v>
      </c>
      <c r="E196" s="51">
        <v>1</v>
      </c>
      <c r="F196" s="53">
        <v>3</v>
      </c>
      <c r="G196" s="52" t="s">
        <v>142</v>
      </c>
      <c r="H196" s="39">
        <v>167</v>
      </c>
      <c r="I196" s="55">
        <v>0</v>
      </c>
      <c r="J196" s="55">
        <v>0</v>
      </c>
      <c r="K196" s="55">
        <v>0</v>
      </c>
      <c r="L196" s="57">
        <v>0</v>
      </c>
    </row>
    <row r="197" spans="1:12" s="251" customFormat="1" ht="25.5" hidden="1" customHeight="1">
      <c r="A197" s="50">
        <v>3</v>
      </c>
      <c r="B197" s="51">
        <v>1</v>
      </c>
      <c r="C197" s="51">
        <v>1</v>
      </c>
      <c r="D197" s="51">
        <v>5</v>
      </c>
      <c r="E197" s="51"/>
      <c r="F197" s="53"/>
      <c r="G197" s="52" t="s">
        <v>143</v>
      </c>
      <c r="H197" s="39">
        <v>168</v>
      </c>
      <c r="I197" s="40">
        <f t="shared" ref="I197:L198" si="19">I198</f>
        <v>0</v>
      </c>
      <c r="J197" s="80">
        <f t="shared" si="19"/>
        <v>0</v>
      </c>
      <c r="K197" s="41">
        <f t="shared" si="19"/>
        <v>0</v>
      </c>
      <c r="L197" s="40">
        <f t="shared" si="19"/>
        <v>0</v>
      </c>
    </row>
    <row r="198" spans="1:12" s="251" customFormat="1" ht="26.25" hidden="1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/>
      <c r="G198" s="52" t="s">
        <v>143</v>
      </c>
      <c r="H198" s="39">
        <v>169</v>
      </c>
      <c r="I198" s="41">
        <f t="shared" si="19"/>
        <v>0</v>
      </c>
      <c r="J198" s="41">
        <f t="shared" si="19"/>
        <v>0</v>
      </c>
      <c r="K198" s="41">
        <f t="shared" si="19"/>
        <v>0</v>
      </c>
      <c r="L198" s="41">
        <f t="shared" si="19"/>
        <v>0</v>
      </c>
    </row>
    <row r="199" spans="1:12" s="251" customFormat="1" ht="27" hidden="1" customHeight="1">
      <c r="A199" s="50">
        <v>3</v>
      </c>
      <c r="B199" s="51">
        <v>1</v>
      </c>
      <c r="C199" s="51">
        <v>1</v>
      </c>
      <c r="D199" s="51">
        <v>5</v>
      </c>
      <c r="E199" s="51">
        <v>1</v>
      </c>
      <c r="F199" s="53">
        <v>1</v>
      </c>
      <c r="G199" s="52" t="s">
        <v>143</v>
      </c>
      <c r="H199" s="39">
        <v>170</v>
      </c>
      <c r="I199" s="55">
        <v>0</v>
      </c>
      <c r="J199" s="57">
        <v>0</v>
      </c>
      <c r="K199" s="57">
        <v>0</v>
      </c>
      <c r="L199" s="57">
        <v>0</v>
      </c>
    </row>
    <row r="200" spans="1:12" s="251" customFormat="1" ht="26.25" hidden="1" customHeight="1">
      <c r="A200" s="63">
        <v>3</v>
      </c>
      <c r="B200" s="64">
        <v>1</v>
      </c>
      <c r="C200" s="64">
        <v>2</v>
      </c>
      <c r="D200" s="64"/>
      <c r="E200" s="64"/>
      <c r="F200" s="66"/>
      <c r="G200" s="65" t="s">
        <v>144</v>
      </c>
      <c r="H200" s="39">
        <v>171</v>
      </c>
      <c r="I200" s="40">
        <f t="shared" ref="I200:L201" si="20">I201</f>
        <v>0</v>
      </c>
      <c r="J200" s="82">
        <f t="shared" si="20"/>
        <v>0</v>
      </c>
      <c r="K200" s="48">
        <f t="shared" si="20"/>
        <v>0</v>
      </c>
      <c r="L200" s="49">
        <f t="shared" si="20"/>
        <v>0</v>
      </c>
    </row>
    <row r="201" spans="1:12" s="251" customFormat="1" ht="25.5" hidden="1" customHeight="1">
      <c r="A201" s="50">
        <v>3</v>
      </c>
      <c r="B201" s="51">
        <v>1</v>
      </c>
      <c r="C201" s="51">
        <v>2</v>
      </c>
      <c r="D201" s="51">
        <v>1</v>
      </c>
      <c r="E201" s="51"/>
      <c r="F201" s="53"/>
      <c r="G201" s="65" t="s">
        <v>144</v>
      </c>
      <c r="H201" s="39">
        <v>172</v>
      </c>
      <c r="I201" s="60">
        <f t="shared" si="20"/>
        <v>0</v>
      </c>
      <c r="J201" s="80">
        <f t="shared" si="20"/>
        <v>0</v>
      </c>
      <c r="K201" s="41">
        <f t="shared" si="20"/>
        <v>0</v>
      </c>
      <c r="L201" s="40">
        <f t="shared" si="20"/>
        <v>0</v>
      </c>
    </row>
    <row r="202" spans="1:12" s="251" customFormat="1" ht="26.25" hidden="1" customHeight="1">
      <c r="A202" s="45">
        <v>3</v>
      </c>
      <c r="B202" s="43">
        <v>1</v>
      </c>
      <c r="C202" s="43">
        <v>2</v>
      </c>
      <c r="D202" s="43">
        <v>1</v>
      </c>
      <c r="E202" s="43">
        <v>1</v>
      </c>
      <c r="F202" s="46"/>
      <c r="G202" s="65" t="s">
        <v>144</v>
      </c>
      <c r="H202" s="39">
        <v>173</v>
      </c>
      <c r="I202" s="40">
        <f>SUM(I203:I206)</f>
        <v>0</v>
      </c>
      <c r="J202" s="81">
        <f>SUM(J203:J206)</f>
        <v>0</v>
      </c>
      <c r="K202" s="61">
        <f>SUM(K203:K206)</f>
        <v>0</v>
      </c>
      <c r="L202" s="60">
        <f>SUM(L203:L206)</f>
        <v>0</v>
      </c>
    </row>
    <row r="203" spans="1:12" s="251" customFormat="1" ht="41.25" hidden="1" customHeight="1">
      <c r="A203" s="50">
        <v>3</v>
      </c>
      <c r="B203" s="51">
        <v>1</v>
      </c>
      <c r="C203" s="51">
        <v>2</v>
      </c>
      <c r="D203" s="51">
        <v>1</v>
      </c>
      <c r="E203" s="51">
        <v>1</v>
      </c>
      <c r="F203" s="53">
        <v>2</v>
      </c>
      <c r="G203" s="52" t="s">
        <v>145</v>
      </c>
      <c r="H203" s="39">
        <v>174</v>
      </c>
      <c r="I203" s="57">
        <v>0</v>
      </c>
      <c r="J203" s="57">
        <v>0</v>
      </c>
      <c r="K203" s="57">
        <v>0</v>
      </c>
      <c r="L203" s="57">
        <v>0</v>
      </c>
    </row>
    <row r="204" spans="1:12" s="251" customFormat="1" ht="14.25" hidden="1" customHeight="1">
      <c r="A204" s="50">
        <v>3</v>
      </c>
      <c r="B204" s="51">
        <v>1</v>
      </c>
      <c r="C204" s="51">
        <v>2</v>
      </c>
      <c r="D204" s="50">
        <v>1</v>
      </c>
      <c r="E204" s="51">
        <v>1</v>
      </c>
      <c r="F204" s="53">
        <v>3</v>
      </c>
      <c r="G204" s="52" t="s">
        <v>146</v>
      </c>
      <c r="H204" s="39">
        <v>175</v>
      </c>
      <c r="I204" s="57">
        <v>0</v>
      </c>
      <c r="J204" s="57">
        <v>0</v>
      </c>
      <c r="K204" s="57">
        <v>0</v>
      </c>
      <c r="L204" s="57">
        <v>0</v>
      </c>
    </row>
    <row r="205" spans="1:12" s="251" customFormat="1" ht="18.75" hidden="1" customHeight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4</v>
      </c>
      <c r="G205" s="52" t="s">
        <v>147</v>
      </c>
      <c r="H205" s="39">
        <v>176</v>
      </c>
      <c r="I205" s="57">
        <v>0</v>
      </c>
      <c r="J205" s="57">
        <v>0</v>
      </c>
      <c r="K205" s="57">
        <v>0</v>
      </c>
      <c r="L205" s="57">
        <v>0</v>
      </c>
    </row>
    <row r="206" spans="1:12" s="251" customFormat="1" ht="17.25" hidden="1" customHeight="1">
      <c r="A206" s="63">
        <v>3</v>
      </c>
      <c r="B206" s="72">
        <v>1</v>
      </c>
      <c r="C206" s="72">
        <v>2</v>
      </c>
      <c r="D206" s="71">
        <v>1</v>
      </c>
      <c r="E206" s="72">
        <v>1</v>
      </c>
      <c r="F206" s="73">
        <v>5</v>
      </c>
      <c r="G206" s="74" t="s">
        <v>148</v>
      </c>
      <c r="H206" s="39">
        <v>177</v>
      </c>
      <c r="I206" s="57">
        <v>0</v>
      </c>
      <c r="J206" s="57">
        <v>0</v>
      </c>
      <c r="K206" s="57">
        <v>0</v>
      </c>
      <c r="L206" s="100">
        <v>0</v>
      </c>
    </row>
    <row r="207" spans="1:12" s="251" customFormat="1" ht="15" hidden="1" customHeight="1">
      <c r="A207" s="50">
        <v>3</v>
      </c>
      <c r="B207" s="51">
        <v>1</v>
      </c>
      <c r="C207" s="51">
        <v>3</v>
      </c>
      <c r="D207" s="50"/>
      <c r="E207" s="51"/>
      <c r="F207" s="53"/>
      <c r="G207" s="52" t="s">
        <v>149</v>
      </c>
      <c r="H207" s="39">
        <v>178</v>
      </c>
      <c r="I207" s="40">
        <f>SUM(I208+I211)</f>
        <v>0</v>
      </c>
      <c r="J207" s="80">
        <f>SUM(J208+J211)</f>
        <v>0</v>
      </c>
      <c r="K207" s="41">
        <f>SUM(K208+K211)</f>
        <v>0</v>
      </c>
      <c r="L207" s="40">
        <f>SUM(L208+L211)</f>
        <v>0</v>
      </c>
    </row>
    <row r="208" spans="1:12" s="251" customFormat="1" ht="27.75" hidden="1" customHeight="1">
      <c r="A208" s="45">
        <v>3</v>
      </c>
      <c r="B208" s="43">
        <v>1</v>
      </c>
      <c r="C208" s="43">
        <v>3</v>
      </c>
      <c r="D208" s="45">
        <v>1</v>
      </c>
      <c r="E208" s="50"/>
      <c r="F208" s="46"/>
      <c r="G208" s="44" t="s">
        <v>150</v>
      </c>
      <c r="H208" s="39">
        <v>179</v>
      </c>
      <c r="I208" s="60">
        <f t="shared" ref="I208:L209" si="21">I209</f>
        <v>0</v>
      </c>
      <c r="J208" s="81">
        <f t="shared" si="21"/>
        <v>0</v>
      </c>
      <c r="K208" s="61">
        <f t="shared" si="21"/>
        <v>0</v>
      </c>
      <c r="L208" s="60">
        <f t="shared" si="21"/>
        <v>0</v>
      </c>
    </row>
    <row r="209" spans="1:16" s="251" customFormat="1" ht="30.75" hidden="1" customHeight="1">
      <c r="A209" s="50">
        <v>3</v>
      </c>
      <c r="B209" s="51">
        <v>1</v>
      </c>
      <c r="C209" s="51">
        <v>3</v>
      </c>
      <c r="D209" s="50">
        <v>1</v>
      </c>
      <c r="E209" s="50">
        <v>1</v>
      </c>
      <c r="F209" s="53"/>
      <c r="G209" s="44" t="s">
        <v>150</v>
      </c>
      <c r="H209" s="39">
        <v>180</v>
      </c>
      <c r="I209" s="40">
        <f t="shared" si="21"/>
        <v>0</v>
      </c>
      <c r="J209" s="80">
        <f t="shared" si="21"/>
        <v>0</v>
      </c>
      <c r="K209" s="41">
        <f t="shared" si="21"/>
        <v>0</v>
      </c>
      <c r="L209" s="40">
        <f t="shared" si="21"/>
        <v>0</v>
      </c>
      <c r="M209" s="250"/>
      <c r="N209" s="250"/>
      <c r="O209" s="250"/>
      <c r="P209" s="250"/>
    </row>
    <row r="210" spans="1:16" s="251" customFormat="1" ht="27.75" hidden="1" customHeight="1">
      <c r="A210" s="50">
        <v>3</v>
      </c>
      <c r="B210" s="52">
        <v>1</v>
      </c>
      <c r="C210" s="50">
        <v>3</v>
      </c>
      <c r="D210" s="51">
        <v>1</v>
      </c>
      <c r="E210" s="51">
        <v>1</v>
      </c>
      <c r="F210" s="53">
        <v>1</v>
      </c>
      <c r="G210" s="44" t="s">
        <v>150</v>
      </c>
      <c r="H210" s="39">
        <v>181</v>
      </c>
      <c r="I210" s="100">
        <v>0</v>
      </c>
      <c r="J210" s="100">
        <v>0</v>
      </c>
      <c r="K210" s="100">
        <v>0</v>
      </c>
      <c r="L210" s="100">
        <v>0</v>
      </c>
      <c r="M210" s="250"/>
      <c r="N210" s="250"/>
      <c r="O210" s="250"/>
      <c r="P210" s="250"/>
    </row>
    <row r="211" spans="1:16" s="251" customFormat="1" ht="15" hidden="1" customHeight="1">
      <c r="A211" s="50">
        <v>3</v>
      </c>
      <c r="B211" s="52">
        <v>1</v>
      </c>
      <c r="C211" s="50">
        <v>3</v>
      </c>
      <c r="D211" s="51">
        <v>2</v>
      </c>
      <c r="E211" s="51"/>
      <c r="F211" s="53"/>
      <c r="G211" s="52" t="s">
        <v>151</v>
      </c>
      <c r="H211" s="39">
        <v>182</v>
      </c>
      <c r="I211" s="40">
        <f>I212</f>
        <v>0</v>
      </c>
      <c r="J211" s="80">
        <f>J212</f>
        <v>0</v>
      </c>
      <c r="K211" s="41">
        <f>K212</f>
        <v>0</v>
      </c>
      <c r="L211" s="40">
        <f>L212</f>
        <v>0</v>
      </c>
      <c r="M211" s="250"/>
      <c r="N211" s="250"/>
      <c r="O211" s="250"/>
      <c r="P211" s="250"/>
    </row>
    <row r="212" spans="1:16" s="251" customFormat="1" ht="15.75" hidden="1" customHeight="1">
      <c r="A212" s="45">
        <v>3</v>
      </c>
      <c r="B212" s="44">
        <v>1</v>
      </c>
      <c r="C212" s="45">
        <v>3</v>
      </c>
      <c r="D212" s="43">
        <v>2</v>
      </c>
      <c r="E212" s="43">
        <v>1</v>
      </c>
      <c r="F212" s="46"/>
      <c r="G212" s="52" t="s">
        <v>151</v>
      </c>
      <c r="H212" s="39">
        <v>183</v>
      </c>
      <c r="I212" s="40">
        <f>SUM(I213:I218)</f>
        <v>0</v>
      </c>
      <c r="J212" s="40">
        <f>SUM(J213:J218)</f>
        <v>0</v>
      </c>
      <c r="K212" s="40">
        <f>SUM(K213:K218)</f>
        <v>0</v>
      </c>
      <c r="L212" s="40">
        <f>SUM(L213:L218)</f>
        <v>0</v>
      </c>
      <c r="M212" s="132"/>
      <c r="N212" s="132"/>
      <c r="O212" s="132"/>
      <c r="P212" s="132"/>
    </row>
    <row r="213" spans="1:16" s="251" customFormat="1" ht="15" hidden="1" customHeight="1">
      <c r="A213" s="50">
        <v>3</v>
      </c>
      <c r="B213" s="52">
        <v>1</v>
      </c>
      <c r="C213" s="50">
        <v>3</v>
      </c>
      <c r="D213" s="51">
        <v>2</v>
      </c>
      <c r="E213" s="51">
        <v>1</v>
      </c>
      <c r="F213" s="53">
        <v>1</v>
      </c>
      <c r="G213" s="52" t="s">
        <v>152</v>
      </c>
      <c r="H213" s="39">
        <v>184</v>
      </c>
      <c r="I213" s="57">
        <v>0</v>
      </c>
      <c r="J213" s="57">
        <v>0</v>
      </c>
      <c r="K213" s="57">
        <v>0</v>
      </c>
      <c r="L213" s="100">
        <v>0</v>
      </c>
      <c r="M213" s="250"/>
      <c r="N213" s="250"/>
      <c r="O213" s="250"/>
      <c r="P213" s="250"/>
    </row>
    <row r="214" spans="1:16" s="251" customFormat="1" ht="26.25" hidden="1" customHeight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2</v>
      </c>
      <c r="G214" s="52" t="s">
        <v>153</v>
      </c>
      <c r="H214" s="39">
        <v>185</v>
      </c>
      <c r="I214" s="57">
        <v>0</v>
      </c>
      <c r="J214" s="57">
        <v>0</v>
      </c>
      <c r="K214" s="57">
        <v>0</v>
      </c>
      <c r="L214" s="57">
        <v>0</v>
      </c>
      <c r="M214" s="250"/>
      <c r="N214" s="250"/>
      <c r="O214" s="250"/>
      <c r="P214" s="250"/>
    </row>
    <row r="215" spans="1:16" s="251" customFormat="1" ht="16.5" hidden="1" customHeight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3</v>
      </c>
      <c r="G215" s="52" t="s">
        <v>154</v>
      </c>
      <c r="H215" s="39">
        <v>186</v>
      </c>
      <c r="I215" s="57">
        <v>0</v>
      </c>
      <c r="J215" s="57">
        <v>0</v>
      </c>
      <c r="K215" s="57">
        <v>0</v>
      </c>
      <c r="L215" s="57">
        <v>0</v>
      </c>
      <c r="M215" s="250"/>
      <c r="N215" s="250"/>
      <c r="O215" s="250"/>
      <c r="P215" s="250"/>
    </row>
    <row r="216" spans="1:16" s="251" customFormat="1" ht="27.75" hidden="1" customHeight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4</v>
      </c>
      <c r="G216" s="52" t="s">
        <v>155</v>
      </c>
      <c r="H216" s="39">
        <v>187</v>
      </c>
      <c r="I216" s="57">
        <v>0</v>
      </c>
      <c r="J216" s="57">
        <v>0</v>
      </c>
      <c r="K216" s="57">
        <v>0</v>
      </c>
      <c r="L216" s="100">
        <v>0</v>
      </c>
      <c r="M216" s="250"/>
      <c r="N216" s="250"/>
      <c r="O216" s="250"/>
      <c r="P216" s="250"/>
    </row>
    <row r="217" spans="1:16" s="251" customFormat="1" ht="15.75" hidden="1" customHeight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5</v>
      </c>
      <c r="G217" s="44" t="s">
        <v>156</v>
      </c>
      <c r="H217" s="39">
        <v>188</v>
      </c>
      <c r="I217" s="57">
        <v>0</v>
      </c>
      <c r="J217" s="57">
        <v>0</v>
      </c>
      <c r="K217" s="57">
        <v>0</v>
      </c>
      <c r="L217" s="57">
        <v>0</v>
      </c>
      <c r="M217" s="250"/>
      <c r="N217" s="250"/>
      <c r="O217" s="250"/>
      <c r="P217" s="250"/>
    </row>
    <row r="218" spans="1:16" s="251" customFormat="1" ht="13.5" hidden="1" customHeight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6</v>
      </c>
      <c r="G218" s="44" t="s">
        <v>151</v>
      </c>
      <c r="H218" s="39">
        <v>189</v>
      </c>
      <c r="I218" s="57">
        <v>0</v>
      </c>
      <c r="J218" s="57">
        <v>0</v>
      </c>
      <c r="K218" s="57">
        <v>0</v>
      </c>
      <c r="L218" s="100">
        <v>0</v>
      </c>
      <c r="M218" s="250"/>
      <c r="N218" s="250"/>
      <c r="O218" s="250"/>
      <c r="P218" s="250"/>
    </row>
    <row r="219" spans="1:16" s="251" customFormat="1" ht="27" hidden="1" customHeight="1">
      <c r="A219" s="45">
        <v>3</v>
      </c>
      <c r="B219" s="43">
        <v>1</v>
      </c>
      <c r="C219" s="43">
        <v>4</v>
      </c>
      <c r="D219" s="43"/>
      <c r="E219" s="43"/>
      <c r="F219" s="46"/>
      <c r="G219" s="44" t="s">
        <v>157</v>
      </c>
      <c r="H219" s="39">
        <v>190</v>
      </c>
      <c r="I219" s="60">
        <f t="shared" ref="I219:L221" si="22">I220</f>
        <v>0</v>
      </c>
      <c r="J219" s="81">
        <f t="shared" si="22"/>
        <v>0</v>
      </c>
      <c r="K219" s="61">
        <f t="shared" si="22"/>
        <v>0</v>
      </c>
      <c r="L219" s="61">
        <f t="shared" si="22"/>
        <v>0</v>
      </c>
      <c r="M219" s="250"/>
      <c r="N219" s="250"/>
      <c r="O219" s="250"/>
      <c r="P219" s="250"/>
    </row>
    <row r="220" spans="1:16" s="251" customFormat="1" ht="27" hidden="1" customHeight="1">
      <c r="A220" s="63">
        <v>3</v>
      </c>
      <c r="B220" s="72">
        <v>1</v>
      </c>
      <c r="C220" s="72">
        <v>4</v>
      </c>
      <c r="D220" s="72">
        <v>1</v>
      </c>
      <c r="E220" s="72"/>
      <c r="F220" s="73"/>
      <c r="G220" s="44" t="s">
        <v>157</v>
      </c>
      <c r="H220" s="39">
        <v>191</v>
      </c>
      <c r="I220" s="67">
        <f t="shared" si="22"/>
        <v>0</v>
      </c>
      <c r="J220" s="93">
        <f t="shared" si="22"/>
        <v>0</v>
      </c>
      <c r="K220" s="68">
        <f t="shared" si="22"/>
        <v>0</v>
      </c>
      <c r="L220" s="68">
        <f t="shared" si="22"/>
        <v>0</v>
      </c>
      <c r="M220" s="250"/>
      <c r="N220" s="250"/>
      <c r="O220" s="250"/>
      <c r="P220" s="250"/>
    </row>
    <row r="221" spans="1:16" s="251" customFormat="1" ht="27.75" hidden="1" customHeight="1">
      <c r="A221" s="50">
        <v>3</v>
      </c>
      <c r="B221" s="51">
        <v>1</v>
      </c>
      <c r="C221" s="51">
        <v>4</v>
      </c>
      <c r="D221" s="51">
        <v>1</v>
      </c>
      <c r="E221" s="51">
        <v>1</v>
      </c>
      <c r="F221" s="53"/>
      <c r="G221" s="44" t="s">
        <v>158</v>
      </c>
      <c r="H221" s="39">
        <v>192</v>
      </c>
      <c r="I221" s="40">
        <f t="shared" si="22"/>
        <v>0</v>
      </c>
      <c r="J221" s="80">
        <f t="shared" si="22"/>
        <v>0</v>
      </c>
      <c r="K221" s="41">
        <f t="shared" si="22"/>
        <v>0</v>
      </c>
      <c r="L221" s="41">
        <f t="shared" si="22"/>
        <v>0</v>
      </c>
      <c r="M221" s="250"/>
      <c r="N221" s="250"/>
      <c r="O221" s="250"/>
      <c r="P221" s="250"/>
    </row>
    <row r="222" spans="1:16" s="251" customFormat="1" ht="27" hidden="1" customHeight="1">
      <c r="A222" s="54">
        <v>3</v>
      </c>
      <c r="B222" s="50">
        <v>1</v>
      </c>
      <c r="C222" s="51">
        <v>4</v>
      </c>
      <c r="D222" s="51">
        <v>1</v>
      </c>
      <c r="E222" s="51">
        <v>1</v>
      </c>
      <c r="F222" s="53">
        <v>1</v>
      </c>
      <c r="G222" s="44" t="s">
        <v>158</v>
      </c>
      <c r="H222" s="39">
        <v>193</v>
      </c>
      <c r="I222" s="57">
        <v>0</v>
      </c>
      <c r="J222" s="57">
        <v>0</v>
      </c>
      <c r="K222" s="57">
        <v>0</v>
      </c>
      <c r="L222" s="57">
        <v>0</v>
      </c>
      <c r="M222" s="250"/>
      <c r="N222" s="250"/>
      <c r="O222" s="250"/>
      <c r="P222" s="250"/>
    </row>
    <row r="223" spans="1:16" s="251" customFormat="1" ht="26.25" hidden="1" customHeight="1">
      <c r="A223" s="54">
        <v>3</v>
      </c>
      <c r="B223" s="51">
        <v>1</v>
      </c>
      <c r="C223" s="51">
        <v>5</v>
      </c>
      <c r="D223" s="51"/>
      <c r="E223" s="51"/>
      <c r="F223" s="53"/>
      <c r="G223" s="52" t="s">
        <v>159</v>
      </c>
      <c r="H223" s="39">
        <v>194</v>
      </c>
      <c r="I223" s="40">
        <f t="shared" ref="I223:L224" si="23">I224</f>
        <v>0</v>
      </c>
      <c r="J223" s="40">
        <f t="shared" si="23"/>
        <v>0</v>
      </c>
      <c r="K223" s="40">
        <f t="shared" si="23"/>
        <v>0</v>
      </c>
      <c r="L223" s="40">
        <f t="shared" si="23"/>
        <v>0</v>
      </c>
      <c r="M223" s="250"/>
      <c r="N223" s="250"/>
      <c r="O223" s="250"/>
      <c r="P223" s="250"/>
    </row>
    <row r="224" spans="1:16" s="251" customFormat="1" ht="30" hidden="1" customHeight="1">
      <c r="A224" s="54">
        <v>3</v>
      </c>
      <c r="B224" s="51">
        <v>1</v>
      </c>
      <c r="C224" s="51">
        <v>5</v>
      </c>
      <c r="D224" s="51">
        <v>1</v>
      </c>
      <c r="E224" s="51"/>
      <c r="F224" s="53"/>
      <c r="G224" s="52" t="s">
        <v>159</v>
      </c>
      <c r="H224" s="39">
        <v>195</v>
      </c>
      <c r="I224" s="40">
        <f t="shared" si="23"/>
        <v>0</v>
      </c>
      <c r="J224" s="40">
        <f t="shared" si="23"/>
        <v>0</v>
      </c>
      <c r="K224" s="40">
        <f t="shared" si="23"/>
        <v>0</v>
      </c>
      <c r="L224" s="40">
        <f t="shared" si="23"/>
        <v>0</v>
      </c>
      <c r="M224" s="250"/>
      <c r="N224" s="250"/>
      <c r="O224" s="250"/>
      <c r="P224" s="250"/>
    </row>
    <row r="225" spans="1:12" s="251" customFormat="1" ht="27" hidden="1" customHeight="1">
      <c r="A225" s="54">
        <v>3</v>
      </c>
      <c r="B225" s="51">
        <v>1</v>
      </c>
      <c r="C225" s="51">
        <v>5</v>
      </c>
      <c r="D225" s="51">
        <v>1</v>
      </c>
      <c r="E225" s="51">
        <v>1</v>
      </c>
      <c r="F225" s="53"/>
      <c r="G225" s="52" t="s">
        <v>159</v>
      </c>
      <c r="H225" s="39">
        <v>196</v>
      </c>
      <c r="I225" s="40">
        <f>SUM(I226:I228)</f>
        <v>0</v>
      </c>
      <c r="J225" s="40">
        <f>SUM(J226:J228)</f>
        <v>0</v>
      </c>
      <c r="K225" s="40">
        <f>SUM(K226:K228)</f>
        <v>0</v>
      </c>
      <c r="L225" s="40">
        <f>SUM(L226:L228)</f>
        <v>0</v>
      </c>
    </row>
    <row r="226" spans="1:12" s="251" customFormat="1" ht="21" hidden="1" customHeight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>
        <v>1</v>
      </c>
      <c r="G226" s="102" t="s">
        <v>160</v>
      </c>
      <c r="H226" s="39">
        <v>197</v>
      </c>
      <c r="I226" s="57">
        <v>0</v>
      </c>
      <c r="J226" s="57">
        <v>0</v>
      </c>
      <c r="K226" s="57">
        <v>0</v>
      </c>
      <c r="L226" s="57">
        <v>0</v>
      </c>
    </row>
    <row r="227" spans="1:12" s="251" customFormat="1" ht="25.5" hidden="1" customHeight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2</v>
      </c>
      <c r="G227" s="102" t="s">
        <v>161</v>
      </c>
      <c r="H227" s="39">
        <v>198</v>
      </c>
      <c r="I227" s="57">
        <v>0</v>
      </c>
      <c r="J227" s="57">
        <v>0</v>
      </c>
      <c r="K227" s="57">
        <v>0</v>
      </c>
      <c r="L227" s="57">
        <v>0</v>
      </c>
    </row>
    <row r="228" spans="1:12" s="251" customFormat="1" ht="28.5" hidden="1" customHeight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3</v>
      </c>
      <c r="G228" s="102" t="s">
        <v>162</v>
      </c>
      <c r="H228" s="39">
        <v>199</v>
      </c>
      <c r="I228" s="57">
        <v>0</v>
      </c>
      <c r="J228" s="57">
        <v>0</v>
      </c>
      <c r="K228" s="57">
        <v>0</v>
      </c>
      <c r="L228" s="57">
        <v>0</v>
      </c>
    </row>
    <row r="229" spans="1:12" s="250" customFormat="1" ht="41.25" hidden="1" customHeight="1">
      <c r="A229" s="35">
        <v>3</v>
      </c>
      <c r="B229" s="36">
        <v>2</v>
      </c>
      <c r="C229" s="36"/>
      <c r="D229" s="36"/>
      <c r="E229" s="36"/>
      <c r="F229" s="38"/>
      <c r="G229" s="37" t="s">
        <v>163</v>
      </c>
      <c r="H229" s="39">
        <v>200</v>
      </c>
      <c r="I229" s="40">
        <f>SUM(I230+I262)</f>
        <v>0</v>
      </c>
      <c r="J229" s="80">
        <f>SUM(J230+J262)</f>
        <v>0</v>
      </c>
      <c r="K229" s="41">
        <f>SUM(K230+K262)</f>
        <v>0</v>
      </c>
      <c r="L229" s="41">
        <f>SUM(L230+L262)</f>
        <v>0</v>
      </c>
    </row>
    <row r="230" spans="1:12" s="251" customFormat="1" ht="26.25" hidden="1" customHeight="1">
      <c r="A230" s="63">
        <v>3</v>
      </c>
      <c r="B230" s="71">
        <v>2</v>
      </c>
      <c r="C230" s="72">
        <v>1</v>
      </c>
      <c r="D230" s="72"/>
      <c r="E230" s="72"/>
      <c r="F230" s="73"/>
      <c r="G230" s="74" t="s">
        <v>164</v>
      </c>
      <c r="H230" s="39">
        <v>201</v>
      </c>
      <c r="I230" s="67">
        <f>SUM(I231+I240+I244+I248+I252+I255+I258)</f>
        <v>0</v>
      </c>
      <c r="J230" s="93">
        <f>SUM(J231+J240+J244+J248+J252+J255+J258)</f>
        <v>0</v>
      </c>
      <c r="K230" s="68">
        <f>SUM(K231+K240+K244+K248+K252+K255+K258)</f>
        <v>0</v>
      </c>
      <c r="L230" s="68">
        <f>SUM(L231+L240+L244+L248+L252+L255+L258)</f>
        <v>0</v>
      </c>
    </row>
    <row r="231" spans="1:12" s="251" customFormat="1" ht="15.75" hidden="1" customHeight="1">
      <c r="A231" s="50">
        <v>3</v>
      </c>
      <c r="B231" s="51">
        <v>2</v>
      </c>
      <c r="C231" s="51">
        <v>1</v>
      </c>
      <c r="D231" s="51">
        <v>1</v>
      </c>
      <c r="E231" s="51"/>
      <c r="F231" s="53"/>
      <c r="G231" s="52" t="s">
        <v>165</v>
      </c>
      <c r="H231" s="39">
        <v>202</v>
      </c>
      <c r="I231" s="67">
        <f>I232</f>
        <v>0</v>
      </c>
      <c r="J231" s="67">
        <f>J232</f>
        <v>0</v>
      </c>
      <c r="K231" s="67">
        <f>K232</f>
        <v>0</v>
      </c>
      <c r="L231" s="67">
        <f>L232</f>
        <v>0</v>
      </c>
    </row>
    <row r="232" spans="1:12" s="251" customFormat="1" ht="12" hidden="1" customHeight="1">
      <c r="A232" s="50">
        <v>3</v>
      </c>
      <c r="B232" s="50">
        <v>2</v>
      </c>
      <c r="C232" s="51">
        <v>1</v>
      </c>
      <c r="D232" s="51">
        <v>1</v>
      </c>
      <c r="E232" s="51">
        <v>1</v>
      </c>
      <c r="F232" s="53"/>
      <c r="G232" s="52" t="s">
        <v>166</v>
      </c>
      <c r="H232" s="39">
        <v>203</v>
      </c>
      <c r="I232" s="40">
        <f>SUM(I233:I233)</f>
        <v>0</v>
      </c>
      <c r="J232" s="80">
        <f>SUM(J233:J233)</f>
        <v>0</v>
      </c>
      <c r="K232" s="41">
        <f>SUM(K233:K233)</f>
        <v>0</v>
      </c>
      <c r="L232" s="41">
        <f>SUM(L233:L233)</f>
        <v>0</v>
      </c>
    </row>
    <row r="233" spans="1:12" s="251" customFormat="1" ht="14.25" hidden="1" customHeight="1">
      <c r="A233" s="63">
        <v>3</v>
      </c>
      <c r="B233" s="63">
        <v>2</v>
      </c>
      <c r="C233" s="72">
        <v>1</v>
      </c>
      <c r="D233" s="72">
        <v>1</v>
      </c>
      <c r="E233" s="72">
        <v>1</v>
      </c>
      <c r="F233" s="73">
        <v>1</v>
      </c>
      <c r="G233" s="74" t="s">
        <v>166</v>
      </c>
      <c r="H233" s="39">
        <v>204</v>
      </c>
      <c r="I233" s="57">
        <v>0</v>
      </c>
      <c r="J233" s="57">
        <v>0</v>
      </c>
      <c r="K233" s="57">
        <v>0</v>
      </c>
      <c r="L233" s="57">
        <v>0</v>
      </c>
    </row>
    <row r="234" spans="1:12" s="251" customFormat="1" ht="14.25" hidden="1" customHeight="1">
      <c r="A234" s="63">
        <v>3</v>
      </c>
      <c r="B234" s="72">
        <v>2</v>
      </c>
      <c r="C234" s="72">
        <v>1</v>
      </c>
      <c r="D234" s="72">
        <v>1</v>
      </c>
      <c r="E234" s="72">
        <v>2</v>
      </c>
      <c r="F234" s="73"/>
      <c r="G234" s="74" t="s">
        <v>167</v>
      </c>
      <c r="H234" s="39">
        <v>205</v>
      </c>
      <c r="I234" s="40">
        <f>SUM(I235:I236)</f>
        <v>0</v>
      </c>
      <c r="J234" s="40">
        <f>SUM(J235:J236)</f>
        <v>0</v>
      </c>
      <c r="K234" s="40">
        <f>SUM(K235:K236)</f>
        <v>0</v>
      </c>
      <c r="L234" s="40">
        <f>SUM(L235:L236)</f>
        <v>0</v>
      </c>
    </row>
    <row r="235" spans="1:12" s="251" customFormat="1" ht="14.25" hidden="1" customHeight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>
        <v>1</v>
      </c>
      <c r="G235" s="74" t="s">
        <v>168</v>
      </c>
      <c r="H235" s="39">
        <v>206</v>
      </c>
      <c r="I235" s="57">
        <v>0</v>
      </c>
      <c r="J235" s="57">
        <v>0</v>
      </c>
      <c r="K235" s="57">
        <v>0</v>
      </c>
      <c r="L235" s="57">
        <v>0</v>
      </c>
    </row>
    <row r="236" spans="1:12" s="251" customFormat="1" ht="14.25" hidden="1" customHeight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2</v>
      </c>
      <c r="G236" s="74" t="s">
        <v>169</v>
      </c>
      <c r="H236" s="39">
        <v>207</v>
      </c>
      <c r="I236" s="57">
        <v>0</v>
      </c>
      <c r="J236" s="57">
        <v>0</v>
      </c>
      <c r="K236" s="57">
        <v>0</v>
      </c>
      <c r="L236" s="57">
        <v>0</v>
      </c>
    </row>
    <row r="237" spans="1:12" s="251" customFormat="1" ht="14.25" hidden="1" customHeight="1">
      <c r="A237" s="63">
        <v>3</v>
      </c>
      <c r="B237" s="72">
        <v>2</v>
      </c>
      <c r="C237" s="72">
        <v>1</v>
      </c>
      <c r="D237" s="72">
        <v>1</v>
      </c>
      <c r="E237" s="72">
        <v>3</v>
      </c>
      <c r="F237" s="105"/>
      <c r="G237" s="74" t="s">
        <v>170</v>
      </c>
      <c r="H237" s="39">
        <v>208</v>
      </c>
      <c r="I237" s="40">
        <f>SUM(I238:I239)</f>
        <v>0</v>
      </c>
      <c r="J237" s="40">
        <f>SUM(J238:J239)</f>
        <v>0</v>
      </c>
      <c r="K237" s="40">
        <f>SUM(K238:K239)</f>
        <v>0</v>
      </c>
      <c r="L237" s="40">
        <f>SUM(L238:L239)</f>
        <v>0</v>
      </c>
    </row>
    <row r="238" spans="1:12" s="251" customFormat="1" ht="14.25" hidden="1" customHeight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73">
        <v>1</v>
      </c>
      <c r="G238" s="74" t="s">
        <v>171</v>
      </c>
      <c r="H238" s="39">
        <v>209</v>
      </c>
      <c r="I238" s="57">
        <v>0</v>
      </c>
      <c r="J238" s="57">
        <v>0</v>
      </c>
      <c r="K238" s="57">
        <v>0</v>
      </c>
      <c r="L238" s="57">
        <v>0</v>
      </c>
    </row>
    <row r="239" spans="1:12" s="251" customFormat="1" ht="14.25" hidden="1" customHeight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2</v>
      </c>
      <c r="G239" s="74" t="s">
        <v>172</v>
      </c>
      <c r="H239" s="39">
        <v>210</v>
      </c>
      <c r="I239" s="57">
        <v>0</v>
      </c>
      <c r="J239" s="57">
        <v>0</v>
      </c>
      <c r="K239" s="57">
        <v>0</v>
      </c>
      <c r="L239" s="57">
        <v>0</v>
      </c>
    </row>
    <row r="240" spans="1:12" s="251" customFormat="1" ht="27" hidden="1" customHeight="1">
      <c r="A240" s="50">
        <v>3</v>
      </c>
      <c r="B240" s="51">
        <v>2</v>
      </c>
      <c r="C240" s="51">
        <v>1</v>
      </c>
      <c r="D240" s="51">
        <v>2</v>
      </c>
      <c r="E240" s="51"/>
      <c r="F240" s="53"/>
      <c r="G240" s="52" t="s">
        <v>173</v>
      </c>
      <c r="H240" s="39">
        <v>211</v>
      </c>
      <c r="I240" s="40">
        <f>I241</f>
        <v>0</v>
      </c>
      <c r="J240" s="40">
        <f>J241</f>
        <v>0</v>
      </c>
      <c r="K240" s="40">
        <f>K241</f>
        <v>0</v>
      </c>
      <c r="L240" s="40">
        <f>L241</f>
        <v>0</v>
      </c>
    </row>
    <row r="241" spans="1:12" s="251" customFormat="1" ht="14.25" hidden="1" customHeight="1">
      <c r="A241" s="50">
        <v>3</v>
      </c>
      <c r="B241" s="51">
        <v>2</v>
      </c>
      <c r="C241" s="51">
        <v>1</v>
      </c>
      <c r="D241" s="51">
        <v>2</v>
      </c>
      <c r="E241" s="51">
        <v>1</v>
      </c>
      <c r="F241" s="53"/>
      <c r="G241" s="52" t="s">
        <v>173</v>
      </c>
      <c r="H241" s="39">
        <v>212</v>
      </c>
      <c r="I241" s="40">
        <f>SUM(I242:I243)</f>
        <v>0</v>
      </c>
      <c r="J241" s="80">
        <f>SUM(J242:J243)</f>
        <v>0</v>
      </c>
      <c r="K241" s="41">
        <f>SUM(K242:K243)</f>
        <v>0</v>
      </c>
      <c r="L241" s="41">
        <f>SUM(L242:L243)</f>
        <v>0</v>
      </c>
    </row>
    <row r="242" spans="1:12" s="251" customFormat="1" ht="27" hidden="1" customHeight="1">
      <c r="A242" s="63">
        <v>3</v>
      </c>
      <c r="B242" s="71">
        <v>2</v>
      </c>
      <c r="C242" s="72">
        <v>1</v>
      </c>
      <c r="D242" s="72">
        <v>2</v>
      </c>
      <c r="E242" s="72">
        <v>1</v>
      </c>
      <c r="F242" s="73">
        <v>1</v>
      </c>
      <c r="G242" s="74" t="s">
        <v>174</v>
      </c>
      <c r="H242" s="39">
        <v>213</v>
      </c>
      <c r="I242" s="57">
        <v>0</v>
      </c>
      <c r="J242" s="57">
        <v>0</v>
      </c>
      <c r="K242" s="57">
        <v>0</v>
      </c>
      <c r="L242" s="57">
        <v>0</v>
      </c>
    </row>
    <row r="243" spans="1:12" s="251" customFormat="1" ht="25.5" hidden="1" customHeight="1">
      <c r="A243" s="50">
        <v>3</v>
      </c>
      <c r="B243" s="51">
        <v>2</v>
      </c>
      <c r="C243" s="51">
        <v>1</v>
      </c>
      <c r="D243" s="51">
        <v>2</v>
      </c>
      <c r="E243" s="51">
        <v>1</v>
      </c>
      <c r="F243" s="53">
        <v>2</v>
      </c>
      <c r="G243" s="52" t="s">
        <v>175</v>
      </c>
      <c r="H243" s="39">
        <v>214</v>
      </c>
      <c r="I243" s="57">
        <v>0</v>
      </c>
      <c r="J243" s="57">
        <v>0</v>
      </c>
      <c r="K243" s="57">
        <v>0</v>
      </c>
      <c r="L243" s="57">
        <v>0</v>
      </c>
    </row>
    <row r="244" spans="1:12" s="251" customFormat="1" ht="26.25" hidden="1" customHeight="1">
      <c r="A244" s="45">
        <v>3</v>
      </c>
      <c r="B244" s="43">
        <v>2</v>
      </c>
      <c r="C244" s="43">
        <v>1</v>
      </c>
      <c r="D244" s="43">
        <v>3</v>
      </c>
      <c r="E244" s="43"/>
      <c r="F244" s="46"/>
      <c r="G244" s="44" t="s">
        <v>176</v>
      </c>
      <c r="H244" s="39">
        <v>215</v>
      </c>
      <c r="I244" s="60">
        <f>I245</f>
        <v>0</v>
      </c>
      <c r="J244" s="81">
        <f>J245</f>
        <v>0</v>
      </c>
      <c r="K244" s="61">
        <f>K245</f>
        <v>0</v>
      </c>
      <c r="L244" s="61">
        <f>L245</f>
        <v>0</v>
      </c>
    </row>
    <row r="245" spans="1:12" s="251" customFormat="1" ht="29.25" hidden="1" customHeight="1">
      <c r="A245" s="50">
        <v>3</v>
      </c>
      <c r="B245" s="51">
        <v>2</v>
      </c>
      <c r="C245" s="51">
        <v>1</v>
      </c>
      <c r="D245" s="51">
        <v>3</v>
      </c>
      <c r="E245" s="51">
        <v>1</v>
      </c>
      <c r="F245" s="53"/>
      <c r="G245" s="44" t="s">
        <v>176</v>
      </c>
      <c r="H245" s="39">
        <v>216</v>
      </c>
      <c r="I245" s="40">
        <f>I246+I247</f>
        <v>0</v>
      </c>
      <c r="J245" s="40">
        <f>J246+J247</f>
        <v>0</v>
      </c>
      <c r="K245" s="40">
        <f>K246+K247</f>
        <v>0</v>
      </c>
      <c r="L245" s="40">
        <f>L246+L247</f>
        <v>0</v>
      </c>
    </row>
    <row r="246" spans="1:12" s="251" customFormat="1" ht="30" hidden="1" customHeight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>
        <v>1</v>
      </c>
      <c r="G246" s="52" t="s">
        <v>177</v>
      </c>
      <c r="H246" s="39">
        <v>217</v>
      </c>
      <c r="I246" s="57">
        <v>0</v>
      </c>
      <c r="J246" s="57">
        <v>0</v>
      </c>
      <c r="K246" s="57">
        <v>0</v>
      </c>
      <c r="L246" s="57">
        <v>0</v>
      </c>
    </row>
    <row r="247" spans="1:12" s="251" customFormat="1" ht="27.75" hidden="1" customHeight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2</v>
      </c>
      <c r="G247" s="52" t="s">
        <v>178</v>
      </c>
      <c r="H247" s="39">
        <v>218</v>
      </c>
      <c r="I247" s="100">
        <v>0</v>
      </c>
      <c r="J247" s="97">
        <v>0</v>
      </c>
      <c r="K247" s="100">
        <v>0</v>
      </c>
      <c r="L247" s="100">
        <v>0</v>
      </c>
    </row>
    <row r="248" spans="1:12" s="251" customFormat="1" ht="12" hidden="1" customHeight="1">
      <c r="A248" s="50">
        <v>3</v>
      </c>
      <c r="B248" s="51">
        <v>2</v>
      </c>
      <c r="C248" s="51">
        <v>1</v>
      </c>
      <c r="D248" s="51">
        <v>4</v>
      </c>
      <c r="E248" s="51"/>
      <c r="F248" s="53"/>
      <c r="G248" s="52" t="s">
        <v>179</v>
      </c>
      <c r="H248" s="39">
        <v>219</v>
      </c>
      <c r="I248" s="40">
        <f>I249</f>
        <v>0</v>
      </c>
      <c r="J248" s="41">
        <f>J249</f>
        <v>0</v>
      </c>
      <c r="K248" s="40">
        <f>K249</f>
        <v>0</v>
      </c>
      <c r="L248" s="41">
        <f>L249</f>
        <v>0</v>
      </c>
    </row>
    <row r="249" spans="1:12" s="251" customFormat="1" ht="14.25" hidden="1" customHeight="1">
      <c r="A249" s="45">
        <v>3</v>
      </c>
      <c r="B249" s="43">
        <v>2</v>
      </c>
      <c r="C249" s="43">
        <v>1</v>
      </c>
      <c r="D249" s="43">
        <v>4</v>
      </c>
      <c r="E249" s="43">
        <v>1</v>
      </c>
      <c r="F249" s="46"/>
      <c r="G249" s="44" t="s">
        <v>179</v>
      </c>
      <c r="H249" s="39">
        <v>220</v>
      </c>
      <c r="I249" s="60">
        <f>SUM(I250:I251)</f>
        <v>0</v>
      </c>
      <c r="J249" s="81">
        <f>SUM(J250:J251)</f>
        <v>0</v>
      </c>
      <c r="K249" s="61">
        <f>SUM(K250:K251)</f>
        <v>0</v>
      </c>
      <c r="L249" s="61">
        <f>SUM(L250:L251)</f>
        <v>0</v>
      </c>
    </row>
    <row r="250" spans="1:12" s="251" customFormat="1" ht="25.5" hidden="1" customHeight="1">
      <c r="A250" s="50">
        <v>3</v>
      </c>
      <c r="B250" s="51">
        <v>2</v>
      </c>
      <c r="C250" s="51">
        <v>1</v>
      </c>
      <c r="D250" s="51">
        <v>4</v>
      </c>
      <c r="E250" s="51">
        <v>1</v>
      </c>
      <c r="F250" s="53">
        <v>1</v>
      </c>
      <c r="G250" s="52" t="s">
        <v>180</v>
      </c>
      <c r="H250" s="39">
        <v>221</v>
      </c>
      <c r="I250" s="57">
        <v>0</v>
      </c>
      <c r="J250" s="57">
        <v>0</v>
      </c>
      <c r="K250" s="57">
        <v>0</v>
      </c>
      <c r="L250" s="57">
        <v>0</v>
      </c>
    </row>
    <row r="251" spans="1:12" s="251" customFormat="1" ht="18.75" hidden="1" customHeight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2</v>
      </c>
      <c r="G251" s="52" t="s">
        <v>181</v>
      </c>
      <c r="H251" s="39">
        <v>222</v>
      </c>
      <c r="I251" s="57">
        <v>0</v>
      </c>
      <c r="J251" s="57">
        <v>0</v>
      </c>
      <c r="K251" s="57">
        <v>0</v>
      </c>
      <c r="L251" s="57">
        <v>0</v>
      </c>
    </row>
    <row r="252" spans="1:12" s="251" customFormat="1" hidden="1">
      <c r="A252" s="50">
        <v>3</v>
      </c>
      <c r="B252" s="51">
        <v>2</v>
      </c>
      <c r="C252" s="51">
        <v>1</v>
      </c>
      <c r="D252" s="51">
        <v>5</v>
      </c>
      <c r="E252" s="51"/>
      <c r="F252" s="53"/>
      <c r="G252" s="52" t="s">
        <v>182</v>
      </c>
      <c r="H252" s="39">
        <v>223</v>
      </c>
      <c r="I252" s="40">
        <f t="shared" ref="I252:L253" si="24">I253</f>
        <v>0</v>
      </c>
      <c r="J252" s="80">
        <f t="shared" si="24"/>
        <v>0</v>
      </c>
      <c r="K252" s="41">
        <f t="shared" si="24"/>
        <v>0</v>
      </c>
      <c r="L252" s="41">
        <f t="shared" si="24"/>
        <v>0</v>
      </c>
    </row>
    <row r="253" spans="1:12" s="251" customFormat="1" ht="16.5" hidden="1" customHeight="1">
      <c r="A253" s="50">
        <v>3</v>
      </c>
      <c r="B253" s="51">
        <v>2</v>
      </c>
      <c r="C253" s="51">
        <v>1</v>
      </c>
      <c r="D253" s="51">
        <v>5</v>
      </c>
      <c r="E253" s="51">
        <v>1</v>
      </c>
      <c r="F253" s="53"/>
      <c r="G253" s="52" t="s">
        <v>182</v>
      </c>
      <c r="H253" s="39">
        <v>224</v>
      </c>
      <c r="I253" s="41">
        <f t="shared" si="24"/>
        <v>0</v>
      </c>
      <c r="J253" s="80">
        <f t="shared" si="24"/>
        <v>0</v>
      </c>
      <c r="K253" s="41">
        <f t="shared" si="24"/>
        <v>0</v>
      </c>
      <c r="L253" s="41">
        <f t="shared" si="24"/>
        <v>0</v>
      </c>
    </row>
    <row r="254" spans="1:12" s="251" customFormat="1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3">
        <v>1</v>
      </c>
      <c r="G254" s="52" t="s">
        <v>182</v>
      </c>
      <c r="H254" s="39">
        <v>225</v>
      </c>
      <c r="I254" s="100">
        <v>0</v>
      </c>
      <c r="J254" s="100">
        <v>0</v>
      </c>
      <c r="K254" s="100">
        <v>0</v>
      </c>
      <c r="L254" s="100">
        <v>0</v>
      </c>
    </row>
    <row r="255" spans="1:12" s="251" customFormat="1" hidden="1">
      <c r="A255" s="50">
        <v>3</v>
      </c>
      <c r="B255" s="51">
        <v>2</v>
      </c>
      <c r="C255" s="51">
        <v>1</v>
      </c>
      <c r="D255" s="51">
        <v>6</v>
      </c>
      <c r="E255" s="51"/>
      <c r="F255" s="53"/>
      <c r="G255" s="52" t="s">
        <v>183</v>
      </c>
      <c r="H255" s="39">
        <v>226</v>
      </c>
      <c r="I255" s="40">
        <f t="shared" ref="I255:L256" si="25">I256</f>
        <v>0</v>
      </c>
      <c r="J255" s="80">
        <f t="shared" si="25"/>
        <v>0</v>
      </c>
      <c r="K255" s="41">
        <f t="shared" si="25"/>
        <v>0</v>
      </c>
      <c r="L255" s="41">
        <f t="shared" si="25"/>
        <v>0</v>
      </c>
    </row>
    <row r="256" spans="1:12" s="251" customFormat="1" hidden="1">
      <c r="A256" s="50">
        <v>3</v>
      </c>
      <c r="B256" s="50">
        <v>2</v>
      </c>
      <c r="C256" s="51">
        <v>1</v>
      </c>
      <c r="D256" s="51">
        <v>6</v>
      </c>
      <c r="E256" s="51">
        <v>1</v>
      </c>
      <c r="F256" s="53"/>
      <c r="G256" s="52" t="s">
        <v>183</v>
      </c>
      <c r="H256" s="39">
        <v>227</v>
      </c>
      <c r="I256" s="40">
        <f t="shared" si="25"/>
        <v>0</v>
      </c>
      <c r="J256" s="80">
        <f t="shared" si="25"/>
        <v>0</v>
      </c>
      <c r="K256" s="41">
        <f t="shared" si="25"/>
        <v>0</v>
      </c>
      <c r="L256" s="41">
        <f t="shared" si="25"/>
        <v>0</v>
      </c>
    </row>
    <row r="257" spans="1:12" s="251" customFormat="1" ht="15.75" hidden="1" customHeight="1">
      <c r="A257" s="45">
        <v>3</v>
      </c>
      <c r="B257" s="45">
        <v>2</v>
      </c>
      <c r="C257" s="51">
        <v>1</v>
      </c>
      <c r="D257" s="51">
        <v>6</v>
      </c>
      <c r="E257" s="51">
        <v>1</v>
      </c>
      <c r="F257" s="53">
        <v>1</v>
      </c>
      <c r="G257" s="52" t="s">
        <v>183</v>
      </c>
      <c r="H257" s="39">
        <v>228</v>
      </c>
      <c r="I257" s="100">
        <v>0</v>
      </c>
      <c r="J257" s="100">
        <v>0</v>
      </c>
      <c r="K257" s="100">
        <v>0</v>
      </c>
      <c r="L257" s="100">
        <v>0</v>
      </c>
    </row>
    <row r="258" spans="1:12" s="251" customFormat="1" ht="13.5" hidden="1" customHeight="1">
      <c r="A258" s="50">
        <v>3</v>
      </c>
      <c r="B258" s="50">
        <v>2</v>
      </c>
      <c r="C258" s="51">
        <v>1</v>
      </c>
      <c r="D258" s="51">
        <v>7</v>
      </c>
      <c r="E258" s="51"/>
      <c r="F258" s="53"/>
      <c r="G258" s="52" t="s">
        <v>184</v>
      </c>
      <c r="H258" s="39">
        <v>229</v>
      </c>
      <c r="I258" s="40">
        <f>I259</f>
        <v>0</v>
      </c>
      <c r="J258" s="80">
        <f>J259</f>
        <v>0</v>
      </c>
      <c r="K258" s="41">
        <f>K259</f>
        <v>0</v>
      </c>
      <c r="L258" s="41">
        <f>L259</f>
        <v>0</v>
      </c>
    </row>
    <row r="259" spans="1:12" s="251" customFormat="1" hidden="1">
      <c r="A259" s="50">
        <v>3</v>
      </c>
      <c r="B259" s="51">
        <v>2</v>
      </c>
      <c r="C259" s="51">
        <v>1</v>
      </c>
      <c r="D259" s="51">
        <v>7</v>
      </c>
      <c r="E259" s="51">
        <v>1</v>
      </c>
      <c r="F259" s="53"/>
      <c r="G259" s="52" t="s">
        <v>184</v>
      </c>
      <c r="H259" s="39">
        <v>230</v>
      </c>
      <c r="I259" s="40">
        <f>I260+I261</f>
        <v>0</v>
      </c>
      <c r="J259" s="40">
        <f>J260+J261</f>
        <v>0</v>
      </c>
      <c r="K259" s="40">
        <f>K260+K261</f>
        <v>0</v>
      </c>
      <c r="L259" s="40">
        <f>L260+L261</f>
        <v>0</v>
      </c>
    </row>
    <row r="260" spans="1:12" s="251" customFormat="1" ht="27" hidden="1" customHeight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>
        <v>1</v>
      </c>
      <c r="G260" s="52" t="s">
        <v>185</v>
      </c>
      <c r="H260" s="39">
        <v>231</v>
      </c>
      <c r="I260" s="56">
        <v>0</v>
      </c>
      <c r="J260" s="57">
        <v>0</v>
      </c>
      <c r="K260" s="57">
        <v>0</v>
      </c>
      <c r="L260" s="57">
        <v>0</v>
      </c>
    </row>
    <row r="261" spans="1:12" s="251" customFormat="1" ht="24.75" hidden="1" customHeight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2</v>
      </c>
      <c r="G261" s="52" t="s">
        <v>186</v>
      </c>
      <c r="H261" s="39">
        <v>232</v>
      </c>
      <c r="I261" s="57">
        <v>0</v>
      </c>
      <c r="J261" s="57">
        <v>0</v>
      </c>
      <c r="K261" s="57">
        <v>0</v>
      </c>
      <c r="L261" s="57">
        <v>0</v>
      </c>
    </row>
    <row r="262" spans="1:12" s="251" customFormat="1" ht="38.25" hidden="1" customHeight="1">
      <c r="A262" s="50">
        <v>3</v>
      </c>
      <c r="B262" s="51">
        <v>2</v>
      </c>
      <c r="C262" s="51">
        <v>2</v>
      </c>
      <c r="D262" s="106"/>
      <c r="E262" s="106"/>
      <c r="F262" s="107"/>
      <c r="G262" s="52" t="s">
        <v>187</v>
      </c>
      <c r="H262" s="39">
        <v>233</v>
      </c>
      <c r="I262" s="40">
        <f>SUM(I263+I272+I276+I280+I284+I287+I290)</f>
        <v>0</v>
      </c>
      <c r="J262" s="80">
        <f>SUM(J263+J272+J276+J280+J284+J287+J290)</f>
        <v>0</v>
      </c>
      <c r="K262" s="41">
        <f>SUM(K263+K272+K276+K280+K284+K287+K290)</f>
        <v>0</v>
      </c>
      <c r="L262" s="41">
        <f>SUM(L263+L272+L276+L280+L284+L287+L290)</f>
        <v>0</v>
      </c>
    </row>
    <row r="263" spans="1:12" s="251" customFormat="1" hidden="1">
      <c r="A263" s="50">
        <v>3</v>
      </c>
      <c r="B263" s="51">
        <v>2</v>
      </c>
      <c r="C263" s="51">
        <v>2</v>
      </c>
      <c r="D263" s="51">
        <v>1</v>
      </c>
      <c r="E263" s="51"/>
      <c r="F263" s="53"/>
      <c r="G263" s="52" t="s">
        <v>188</v>
      </c>
      <c r="H263" s="39">
        <v>234</v>
      </c>
      <c r="I263" s="40">
        <f>I264</f>
        <v>0</v>
      </c>
      <c r="J263" s="40">
        <f>J264</f>
        <v>0</v>
      </c>
      <c r="K263" s="40">
        <f>K264</f>
        <v>0</v>
      </c>
      <c r="L263" s="40">
        <f>L264</f>
        <v>0</v>
      </c>
    </row>
    <row r="264" spans="1:12" s="251" customFormat="1" hidden="1">
      <c r="A264" s="54">
        <v>3</v>
      </c>
      <c r="B264" s="50">
        <v>2</v>
      </c>
      <c r="C264" s="51">
        <v>2</v>
      </c>
      <c r="D264" s="51">
        <v>1</v>
      </c>
      <c r="E264" s="51">
        <v>1</v>
      </c>
      <c r="F264" s="53"/>
      <c r="G264" s="52" t="s">
        <v>166</v>
      </c>
      <c r="H264" s="39">
        <v>235</v>
      </c>
      <c r="I264" s="40">
        <f>SUM(I265)</f>
        <v>0</v>
      </c>
      <c r="J264" s="40">
        <f>SUM(J265)</f>
        <v>0</v>
      </c>
      <c r="K264" s="40">
        <f>SUM(K265)</f>
        <v>0</v>
      </c>
      <c r="L264" s="40">
        <f>SUM(L265)</f>
        <v>0</v>
      </c>
    </row>
    <row r="265" spans="1:12" s="251" customFormat="1" hidden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>
        <v>1</v>
      </c>
      <c r="G265" s="52" t="s">
        <v>166</v>
      </c>
      <c r="H265" s="39">
        <v>236</v>
      </c>
      <c r="I265" s="57">
        <v>0</v>
      </c>
      <c r="J265" s="57">
        <v>0</v>
      </c>
      <c r="K265" s="57">
        <v>0</v>
      </c>
      <c r="L265" s="57">
        <v>0</v>
      </c>
    </row>
    <row r="266" spans="1:12" s="251" customFormat="1" ht="15" hidden="1" customHeight="1">
      <c r="A266" s="54">
        <v>3</v>
      </c>
      <c r="B266" s="50">
        <v>2</v>
      </c>
      <c r="C266" s="51">
        <v>2</v>
      </c>
      <c r="D266" s="51">
        <v>1</v>
      </c>
      <c r="E266" s="51">
        <v>2</v>
      </c>
      <c r="F266" s="53"/>
      <c r="G266" s="52" t="s">
        <v>189</v>
      </c>
      <c r="H266" s="39">
        <v>237</v>
      </c>
      <c r="I266" s="40">
        <f>SUM(I267:I268)</f>
        <v>0</v>
      </c>
      <c r="J266" s="40">
        <f>SUM(J267:J268)</f>
        <v>0</v>
      </c>
      <c r="K266" s="40">
        <f>SUM(K267:K268)</f>
        <v>0</v>
      </c>
      <c r="L266" s="40">
        <f>SUM(L267:L268)</f>
        <v>0</v>
      </c>
    </row>
    <row r="267" spans="1:12" s="251" customFormat="1" ht="15" hidden="1" customHeight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>
        <v>1</v>
      </c>
      <c r="G267" s="52" t="s">
        <v>168</v>
      </c>
      <c r="H267" s="39">
        <v>238</v>
      </c>
      <c r="I267" s="57">
        <v>0</v>
      </c>
      <c r="J267" s="56">
        <v>0</v>
      </c>
      <c r="K267" s="57">
        <v>0</v>
      </c>
      <c r="L267" s="57">
        <v>0</v>
      </c>
    </row>
    <row r="268" spans="1:12" s="251" customFormat="1" ht="15" hidden="1" customHeight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2</v>
      </c>
      <c r="G268" s="52" t="s">
        <v>169</v>
      </c>
      <c r="H268" s="39">
        <v>239</v>
      </c>
      <c r="I268" s="57">
        <v>0</v>
      </c>
      <c r="J268" s="56">
        <v>0</v>
      </c>
      <c r="K268" s="57">
        <v>0</v>
      </c>
      <c r="L268" s="57">
        <v>0</v>
      </c>
    </row>
    <row r="269" spans="1:12" s="251" customFormat="1" ht="15" hidden="1" customHeight="1">
      <c r="A269" s="54">
        <v>3</v>
      </c>
      <c r="B269" s="50">
        <v>2</v>
      </c>
      <c r="C269" s="51">
        <v>2</v>
      </c>
      <c r="D269" s="51">
        <v>1</v>
      </c>
      <c r="E269" s="51">
        <v>3</v>
      </c>
      <c r="F269" s="53"/>
      <c r="G269" s="52" t="s">
        <v>170</v>
      </c>
      <c r="H269" s="39">
        <v>240</v>
      </c>
      <c r="I269" s="40">
        <f>SUM(I270:I271)</f>
        <v>0</v>
      </c>
      <c r="J269" s="40">
        <f>SUM(J270:J271)</f>
        <v>0</v>
      </c>
      <c r="K269" s="40">
        <f>SUM(K270:K271)</f>
        <v>0</v>
      </c>
      <c r="L269" s="40">
        <f>SUM(L270:L271)</f>
        <v>0</v>
      </c>
    </row>
    <row r="270" spans="1:12" s="251" customFormat="1" ht="15" hidden="1" customHeight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>
        <v>1</v>
      </c>
      <c r="G270" s="52" t="s">
        <v>171</v>
      </c>
      <c r="H270" s="39">
        <v>241</v>
      </c>
      <c r="I270" s="57">
        <v>0</v>
      </c>
      <c r="J270" s="56">
        <v>0</v>
      </c>
      <c r="K270" s="57">
        <v>0</v>
      </c>
      <c r="L270" s="57">
        <v>0</v>
      </c>
    </row>
    <row r="271" spans="1:12" s="251" customFormat="1" ht="15" hidden="1" customHeight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2</v>
      </c>
      <c r="G271" s="52" t="s">
        <v>190</v>
      </c>
      <c r="H271" s="39">
        <v>242</v>
      </c>
      <c r="I271" s="57">
        <v>0</v>
      </c>
      <c r="J271" s="56">
        <v>0</v>
      </c>
      <c r="K271" s="57">
        <v>0</v>
      </c>
      <c r="L271" s="57">
        <v>0</v>
      </c>
    </row>
    <row r="272" spans="1:12" s="251" customFormat="1" ht="25.5" hidden="1" customHeight="1">
      <c r="A272" s="54">
        <v>3</v>
      </c>
      <c r="B272" s="50">
        <v>2</v>
      </c>
      <c r="C272" s="51">
        <v>2</v>
      </c>
      <c r="D272" s="51">
        <v>2</v>
      </c>
      <c r="E272" s="51"/>
      <c r="F272" s="53"/>
      <c r="G272" s="52" t="s">
        <v>191</v>
      </c>
      <c r="H272" s="39">
        <v>243</v>
      </c>
      <c r="I272" s="40">
        <f>I273</f>
        <v>0</v>
      </c>
      <c r="J272" s="41">
        <f>J273</f>
        <v>0</v>
      </c>
      <c r="K272" s="40">
        <f>K273</f>
        <v>0</v>
      </c>
      <c r="L272" s="41">
        <f>L273</f>
        <v>0</v>
      </c>
    </row>
    <row r="273" spans="1:12" s="251" customFormat="1" ht="20.25" hidden="1" customHeight="1">
      <c r="A273" s="50">
        <v>3</v>
      </c>
      <c r="B273" s="51">
        <v>2</v>
      </c>
      <c r="C273" s="43">
        <v>2</v>
      </c>
      <c r="D273" s="43">
        <v>2</v>
      </c>
      <c r="E273" s="43">
        <v>1</v>
      </c>
      <c r="F273" s="46"/>
      <c r="G273" s="52" t="s">
        <v>191</v>
      </c>
      <c r="H273" s="39">
        <v>244</v>
      </c>
      <c r="I273" s="60">
        <f>SUM(I274:I275)</f>
        <v>0</v>
      </c>
      <c r="J273" s="81">
        <f>SUM(J274:J275)</f>
        <v>0</v>
      </c>
      <c r="K273" s="61">
        <f>SUM(K274:K275)</f>
        <v>0</v>
      </c>
      <c r="L273" s="61">
        <f>SUM(L274:L275)</f>
        <v>0</v>
      </c>
    </row>
    <row r="274" spans="1:12" s="251" customFormat="1" ht="25.5" hidden="1" customHeight="1">
      <c r="A274" s="50">
        <v>3</v>
      </c>
      <c r="B274" s="51">
        <v>2</v>
      </c>
      <c r="C274" s="51">
        <v>2</v>
      </c>
      <c r="D274" s="51">
        <v>2</v>
      </c>
      <c r="E274" s="51">
        <v>1</v>
      </c>
      <c r="F274" s="53">
        <v>1</v>
      </c>
      <c r="G274" s="52" t="s">
        <v>192</v>
      </c>
      <c r="H274" s="39">
        <v>245</v>
      </c>
      <c r="I274" s="57">
        <v>0</v>
      </c>
      <c r="J274" s="57">
        <v>0</v>
      </c>
      <c r="K274" s="57">
        <v>0</v>
      </c>
      <c r="L274" s="57">
        <v>0</v>
      </c>
    </row>
    <row r="275" spans="1:12" s="251" customFormat="1" ht="25.5" hidden="1" customHeight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2</v>
      </c>
      <c r="G275" s="54" t="s">
        <v>193</v>
      </c>
      <c r="H275" s="39">
        <v>246</v>
      </c>
      <c r="I275" s="57">
        <v>0</v>
      </c>
      <c r="J275" s="57">
        <v>0</v>
      </c>
      <c r="K275" s="57">
        <v>0</v>
      </c>
      <c r="L275" s="57">
        <v>0</v>
      </c>
    </row>
    <row r="276" spans="1:12" s="251" customFormat="1" ht="25.5" hidden="1" customHeight="1">
      <c r="A276" s="50">
        <v>3</v>
      </c>
      <c r="B276" s="51">
        <v>2</v>
      </c>
      <c r="C276" s="51">
        <v>2</v>
      </c>
      <c r="D276" s="51">
        <v>3</v>
      </c>
      <c r="E276" s="51"/>
      <c r="F276" s="53"/>
      <c r="G276" s="52" t="s">
        <v>194</v>
      </c>
      <c r="H276" s="39">
        <v>247</v>
      </c>
      <c r="I276" s="40">
        <f>I277</f>
        <v>0</v>
      </c>
      <c r="J276" s="80">
        <f>J277</f>
        <v>0</v>
      </c>
      <c r="K276" s="41">
        <f>K277</f>
        <v>0</v>
      </c>
      <c r="L276" s="41">
        <f>L277</f>
        <v>0</v>
      </c>
    </row>
    <row r="277" spans="1:12" s="251" customFormat="1" ht="30" hidden="1" customHeight="1">
      <c r="A277" s="45">
        <v>3</v>
      </c>
      <c r="B277" s="51">
        <v>2</v>
      </c>
      <c r="C277" s="51">
        <v>2</v>
      </c>
      <c r="D277" s="51">
        <v>3</v>
      </c>
      <c r="E277" s="51">
        <v>1</v>
      </c>
      <c r="F277" s="53"/>
      <c r="G277" s="52" t="s">
        <v>194</v>
      </c>
      <c r="H277" s="39">
        <v>248</v>
      </c>
      <c r="I277" s="40">
        <f>I278+I279</f>
        <v>0</v>
      </c>
      <c r="J277" s="40">
        <f>J278+J279</f>
        <v>0</v>
      </c>
      <c r="K277" s="40">
        <f>K278+K279</f>
        <v>0</v>
      </c>
      <c r="L277" s="40">
        <f>L278+L279</f>
        <v>0</v>
      </c>
    </row>
    <row r="278" spans="1:12" s="251" customFormat="1" ht="31.5" hidden="1" customHeight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>
        <v>1</v>
      </c>
      <c r="G278" s="52" t="s">
        <v>195</v>
      </c>
      <c r="H278" s="39">
        <v>249</v>
      </c>
      <c r="I278" s="57">
        <v>0</v>
      </c>
      <c r="J278" s="57">
        <v>0</v>
      </c>
      <c r="K278" s="57">
        <v>0</v>
      </c>
      <c r="L278" s="57">
        <v>0</v>
      </c>
    </row>
    <row r="279" spans="1:12" s="251" customFormat="1" ht="25.5" hidden="1" customHeight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2</v>
      </c>
      <c r="G279" s="52" t="s">
        <v>196</v>
      </c>
      <c r="H279" s="39">
        <v>250</v>
      </c>
      <c r="I279" s="57">
        <v>0</v>
      </c>
      <c r="J279" s="57">
        <v>0</v>
      </c>
      <c r="K279" s="57">
        <v>0</v>
      </c>
      <c r="L279" s="57">
        <v>0</v>
      </c>
    </row>
    <row r="280" spans="1:12" s="251" customFormat="1" ht="22.5" hidden="1" customHeight="1">
      <c r="A280" s="50">
        <v>3</v>
      </c>
      <c r="B280" s="51">
        <v>2</v>
      </c>
      <c r="C280" s="51">
        <v>2</v>
      </c>
      <c r="D280" s="51">
        <v>4</v>
      </c>
      <c r="E280" s="51"/>
      <c r="F280" s="53"/>
      <c r="G280" s="52" t="s">
        <v>197</v>
      </c>
      <c r="H280" s="39">
        <v>251</v>
      </c>
      <c r="I280" s="40">
        <f>I281</f>
        <v>0</v>
      </c>
      <c r="J280" s="80">
        <f>J281</f>
        <v>0</v>
      </c>
      <c r="K280" s="41">
        <f>K281</f>
        <v>0</v>
      </c>
      <c r="L280" s="41">
        <f>L281</f>
        <v>0</v>
      </c>
    </row>
    <row r="281" spans="1:12" s="251" customFormat="1" hidden="1">
      <c r="A281" s="50">
        <v>3</v>
      </c>
      <c r="B281" s="51">
        <v>2</v>
      </c>
      <c r="C281" s="51">
        <v>2</v>
      </c>
      <c r="D281" s="51">
        <v>4</v>
      </c>
      <c r="E281" s="51">
        <v>1</v>
      </c>
      <c r="F281" s="53"/>
      <c r="G281" s="52" t="s">
        <v>197</v>
      </c>
      <c r="H281" s="39">
        <v>252</v>
      </c>
      <c r="I281" s="40">
        <f>SUM(I282:I283)</f>
        <v>0</v>
      </c>
      <c r="J281" s="80">
        <f>SUM(J282:J283)</f>
        <v>0</v>
      </c>
      <c r="K281" s="41">
        <f>SUM(K282:K283)</f>
        <v>0</v>
      </c>
      <c r="L281" s="41">
        <f>SUM(L282:L283)</f>
        <v>0</v>
      </c>
    </row>
    <row r="282" spans="1:12" s="251" customFormat="1" ht="30.75" hidden="1" customHeight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>
        <v>1</v>
      </c>
      <c r="G282" s="52" t="s">
        <v>198</v>
      </c>
      <c r="H282" s="39">
        <v>253</v>
      </c>
      <c r="I282" s="57">
        <v>0</v>
      </c>
      <c r="J282" s="57">
        <v>0</v>
      </c>
      <c r="K282" s="57">
        <v>0</v>
      </c>
      <c r="L282" s="57">
        <v>0</v>
      </c>
    </row>
    <row r="283" spans="1:12" s="251" customFormat="1" ht="27.75" hidden="1" customHeight="1">
      <c r="A283" s="45">
        <v>3</v>
      </c>
      <c r="B283" s="43">
        <v>2</v>
      </c>
      <c r="C283" s="43">
        <v>2</v>
      </c>
      <c r="D283" s="43">
        <v>4</v>
      </c>
      <c r="E283" s="43">
        <v>1</v>
      </c>
      <c r="F283" s="46">
        <v>2</v>
      </c>
      <c r="G283" s="54" t="s">
        <v>199</v>
      </c>
      <c r="H283" s="39">
        <v>254</v>
      </c>
      <c r="I283" s="57">
        <v>0</v>
      </c>
      <c r="J283" s="57">
        <v>0</v>
      </c>
      <c r="K283" s="57">
        <v>0</v>
      </c>
      <c r="L283" s="57">
        <v>0</v>
      </c>
    </row>
    <row r="284" spans="1:12" s="251" customFormat="1" ht="14.25" hidden="1" customHeight="1">
      <c r="A284" s="50">
        <v>3</v>
      </c>
      <c r="B284" s="51">
        <v>2</v>
      </c>
      <c r="C284" s="51">
        <v>2</v>
      </c>
      <c r="D284" s="51">
        <v>5</v>
      </c>
      <c r="E284" s="51"/>
      <c r="F284" s="53"/>
      <c r="G284" s="52" t="s">
        <v>200</v>
      </c>
      <c r="H284" s="39">
        <v>255</v>
      </c>
      <c r="I284" s="40">
        <f t="shared" ref="I284:L285" si="26">I285</f>
        <v>0</v>
      </c>
      <c r="J284" s="80">
        <f t="shared" si="26"/>
        <v>0</v>
      </c>
      <c r="K284" s="41">
        <f t="shared" si="26"/>
        <v>0</v>
      </c>
      <c r="L284" s="41">
        <f t="shared" si="26"/>
        <v>0</v>
      </c>
    </row>
    <row r="285" spans="1:12" s="251" customFormat="1" ht="15.75" hidden="1" customHeight="1">
      <c r="A285" s="50">
        <v>3</v>
      </c>
      <c r="B285" s="51">
        <v>2</v>
      </c>
      <c r="C285" s="51">
        <v>2</v>
      </c>
      <c r="D285" s="51">
        <v>5</v>
      </c>
      <c r="E285" s="51">
        <v>1</v>
      </c>
      <c r="F285" s="53"/>
      <c r="G285" s="52" t="s">
        <v>200</v>
      </c>
      <c r="H285" s="39">
        <v>256</v>
      </c>
      <c r="I285" s="40">
        <f t="shared" si="26"/>
        <v>0</v>
      </c>
      <c r="J285" s="80">
        <f t="shared" si="26"/>
        <v>0</v>
      </c>
      <c r="K285" s="41">
        <f t="shared" si="26"/>
        <v>0</v>
      </c>
      <c r="L285" s="41">
        <f t="shared" si="26"/>
        <v>0</v>
      </c>
    </row>
    <row r="286" spans="1:12" s="251" customFormat="1" ht="15.75" hidden="1" customHeight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>
        <v>1</v>
      </c>
      <c r="G286" s="52" t="s">
        <v>200</v>
      </c>
      <c r="H286" s="39">
        <v>257</v>
      </c>
      <c r="I286" s="57">
        <v>0</v>
      </c>
      <c r="J286" s="57">
        <v>0</v>
      </c>
      <c r="K286" s="57">
        <v>0</v>
      </c>
      <c r="L286" s="57">
        <v>0</v>
      </c>
    </row>
    <row r="287" spans="1:12" s="251" customFormat="1" ht="14.25" hidden="1" customHeight="1">
      <c r="A287" s="50">
        <v>3</v>
      </c>
      <c r="B287" s="51">
        <v>2</v>
      </c>
      <c r="C287" s="51">
        <v>2</v>
      </c>
      <c r="D287" s="51">
        <v>6</v>
      </c>
      <c r="E287" s="51"/>
      <c r="F287" s="53"/>
      <c r="G287" s="52" t="s">
        <v>183</v>
      </c>
      <c r="H287" s="39">
        <v>258</v>
      </c>
      <c r="I287" s="40">
        <f t="shared" ref="I287:L288" si="27">I288</f>
        <v>0</v>
      </c>
      <c r="J287" s="108">
        <f t="shared" si="27"/>
        <v>0</v>
      </c>
      <c r="K287" s="41">
        <f t="shared" si="27"/>
        <v>0</v>
      </c>
      <c r="L287" s="41">
        <f t="shared" si="27"/>
        <v>0</v>
      </c>
    </row>
    <row r="288" spans="1:12" s="251" customFormat="1" ht="15" hidden="1" customHeight="1">
      <c r="A288" s="50">
        <v>3</v>
      </c>
      <c r="B288" s="51">
        <v>2</v>
      </c>
      <c r="C288" s="51">
        <v>2</v>
      </c>
      <c r="D288" s="51">
        <v>6</v>
      </c>
      <c r="E288" s="51">
        <v>1</v>
      </c>
      <c r="F288" s="53"/>
      <c r="G288" s="52" t="s">
        <v>183</v>
      </c>
      <c r="H288" s="39">
        <v>259</v>
      </c>
      <c r="I288" s="40">
        <f t="shared" si="27"/>
        <v>0</v>
      </c>
      <c r="J288" s="108">
        <f t="shared" si="27"/>
        <v>0</v>
      </c>
      <c r="K288" s="41">
        <f t="shared" si="27"/>
        <v>0</v>
      </c>
      <c r="L288" s="41">
        <f t="shared" si="27"/>
        <v>0</v>
      </c>
    </row>
    <row r="289" spans="1:12" s="251" customFormat="1" ht="15" hidden="1" customHeight="1">
      <c r="A289" s="50">
        <v>3</v>
      </c>
      <c r="B289" s="72">
        <v>2</v>
      </c>
      <c r="C289" s="72">
        <v>2</v>
      </c>
      <c r="D289" s="51">
        <v>6</v>
      </c>
      <c r="E289" s="72">
        <v>1</v>
      </c>
      <c r="F289" s="73">
        <v>1</v>
      </c>
      <c r="G289" s="74" t="s">
        <v>183</v>
      </c>
      <c r="H289" s="39">
        <v>260</v>
      </c>
      <c r="I289" s="57">
        <v>0</v>
      </c>
      <c r="J289" s="57">
        <v>0</v>
      </c>
      <c r="K289" s="57">
        <v>0</v>
      </c>
      <c r="L289" s="57">
        <v>0</v>
      </c>
    </row>
    <row r="290" spans="1:12" s="251" customFormat="1" ht="14.25" hidden="1" customHeight="1">
      <c r="A290" s="54">
        <v>3</v>
      </c>
      <c r="B290" s="50">
        <v>2</v>
      </c>
      <c r="C290" s="51">
        <v>2</v>
      </c>
      <c r="D290" s="51">
        <v>7</v>
      </c>
      <c r="E290" s="51"/>
      <c r="F290" s="53"/>
      <c r="G290" s="52" t="s">
        <v>184</v>
      </c>
      <c r="H290" s="39">
        <v>261</v>
      </c>
      <c r="I290" s="40">
        <f>I291</f>
        <v>0</v>
      </c>
      <c r="J290" s="108">
        <f>J291</f>
        <v>0</v>
      </c>
      <c r="K290" s="41">
        <f>K291</f>
        <v>0</v>
      </c>
      <c r="L290" s="41">
        <f>L291</f>
        <v>0</v>
      </c>
    </row>
    <row r="291" spans="1:12" s="251" customFormat="1" ht="15" hidden="1" customHeight="1">
      <c r="A291" s="54">
        <v>3</v>
      </c>
      <c r="B291" s="50">
        <v>2</v>
      </c>
      <c r="C291" s="51">
        <v>2</v>
      </c>
      <c r="D291" s="51">
        <v>7</v>
      </c>
      <c r="E291" s="51">
        <v>1</v>
      </c>
      <c r="F291" s="53"/>
      <c r="G291" s="52" t="s">
        <v>184</v>
      </c>
      <c r="H291" s="39">
        <v>262</v>
      </c>
      <c r="I291" s="40">
        <f>I292+I293</f>
        <v>0</v>
      </c>
      <c r="J291" s="40">
        <f>J292+J293</f>
        <v>0</v>
      </c>
      <c r="K291" s="40">
        <f>K292+K293</f>
        <v>0</v>
      </c>
      <c r="L291" s="40">
        <f>L292+L293</f>
        <v>0</v>
      </c>
    </row>
    <row r="292" spans="1:12" s="251" customFormat="1" ht="27.75" hidden="1" customHeight="1">
      <c r="A292" s="54">
        <v>3</v>
      </c>
      <c r="B292" s="50">
        <v>2</v>
      </c>
      <c r="C292" s="50">
        <v>2</v>
      </c>
      <c r="D292" s="51">
        <v>7</v>
      </c>
      <c r="E292" s="51">
        <v>1</v>
      </c>
      <c r="F292" s="53">
        <v>1</v>
      </c>
      <c r="G292" s="52" t="s">
        <v>185</v>
      </c>
      <c r="H292" s="39">
        <v>263</v>
      </c>
      <c r="I292" s="57">
        <v>0</v>
      </c>
      <c r="J292" s="57">
        <v>0</v>
      </c>
      <c r="K292" s="57">
        <v>0</v>
      </c>
      <c r="L292" s="57">
        <v>0</v>
      </c>
    </row>
    <row r="293" spans="1:12" s="251" customFormat="1" ht="25.5" hidden="1" customHeight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2</v>
      </c>
      <c r="G293" s="52" t="s">
        <v>186</v>
      </c>
      <c r="H293" s="39">
        <v>264</v>
      </c>
      <c r="I293" s="57">
        <v>0</v>
      </c>
      <c r="J293" s="57">
        <v>0</v>
      </c>
      <c r="K293" s="57">
        <v>0</v>
      </c>
      <c r="L293" s="57">
        <v>0</v>
      </c>
    </row>
    <row r="294" spans="1:12" s="251" customFormat="1" ht="30" hidden="1" customHeight="1">
      <c r="A294" s="58">
        <v>3</v>
      </c>
      <c r="B294" s="58">
        <v>3</v>
      </c>
      <c r="C294" s="35"/>
      <c r="D294" s="36"/>
      <c r="E294" s="36"/>
      <c r="F294" s="38"/>
      <c r="G294" s="37" t="s">
        <v>201</v>
      </c>
      <c r="H294" s="39">
        <v>265</v>
      </c>
      <c r="I294" s="40">
        <f>SUM(I295+I327)</f>
        <v>0</v>
      </c>
      <c r="J294" s="108">
        <f>SUM(J295+J327)</f>
        <v>0</v>
      </c>
      <c r="K294" s="41">
        <f>SUM(K295+K327)</f>
        <v>0</v>
      </c>
      <c r="L294" s="41">
        <f>SUM(L295+L327)</f>
        <v>0</v>
      </c>
    </row>
    <row r="295" spans="1:12" s="251" customFormat="1" ht="40.5" hidden="1" customHeight="1">
      <c r="A295" s="54">
        <v>3</v>
      </c>
      <c r="B295" s="54">
        <v>3</v>
      </c>
      <c r="C295" s="50">
        <v>1</v>
      </c>
      <c r="D295" s="51"/>
      <c r="E295" s="51"/>
      <c r="F295" s="53"/>
      <c r="G295" s="52" t="s">
        <v>202</v>
      </c>
      <c r="H295" s="39">
        <v>266</v>
      </c>
      <c r="I295" s="40">
        <f>SUM(I296+I305+I309+I313+I317+I320+I323)</f>
        <v>0</v>
      </c>
      <c r="J295" s="108">
        <f>SUM(J296+J305+J309+J313+J317+J320+J323)</f>
        <v>0</v>
      </c>
      <c r="K295" s="41">
        <f>SUM(K296+K305+K309+K313+K317+K320+K323)</f>
        <v>0</v>
      </c>
      <c r="L295" s="41">
        <f>SUM(L296+L305+L309+L313+L317+L320+L323)</f>
        <v>0</v>
      </c>
    </row>
    <row r="296" spans="1:12" s="251" customFormat="1" ht="15" hidden="1" customHeight="1">
      <c r="A296" s="54">
        <v>3</v>
      </c>
      <c r="B296" s="54">
        <v>3</v>
      </c>
      <c r="C296" s="50">
        <v>1</v>
      </c>
      <c r="D296" s="51">
        <v>1</v>
      </c>
      <c r="E296" s="51"/>
      <c r="F296" s="53"/>
      <c r="G296" s="52" t="s">
        <v>188</v>
      </c>
      <c r="H296" s="39">
        <v>267</v>
      </c>
      <c r="I296" s="40">
        <f>SUM(I297+I299+I302)</f>
        <v>0</v>
      </c>
      <c r="J296" s="40">
        <f>SUM(J297+J299+J302)</f>
        <v>0</v>
      </c>
      <c r="K296" s="40">
        <f>SUM(K297+K299+K302)</f>
        <v>0</v>
      </c>
      <c r="L296" s="40">
        <f>SUM(L297+L299+L302)</f>
        <v>0</v>
      </c>
    </row>
    <row r="297" spans="1:12" s="251" customFormat="1" ht="12.75" hidden="1" customHeight="1">
      <c r="A297" s="54">
        <v>3</v>
      </c>
      <c r="B297" s="54">
        <v>3</v>
      </c>
      <c r="C297" s="50">
        <v>1</v>
      </c>
      <c r="D297" s="51">
        <v>1</v>
      </c>
      <c r="E297" s="51">
        <v>1</v>
      </c>
      <c r="F297" s="53"/>
      <c r="G297" s="52" t="s">
        <v>166</v>
      </c>
      <c r="H297" s="39">
        <v>268</v>
      </c>
      <c r="I297" s="40">
        <f>SUM(I298:I298)</f>
        <v>0</v>
      </c>
      <c r="J297" s="108">
        <f>SUM(J298:J298)</f>
        <v>0</v>
      </c>
      <c r="K297" s="41">
        <f>SUM(K298:K298)</f>
        <v>0</v>
      </c>
      <c r="L297" s="41">
        <f>SUM(L298:L298)</f>
        <v>0</v>
      </c>
    </row>
    <row r="298" spans="1:12" s="251" customFormat="1" ht="15" hidden="1" customHeight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>
        <v>1</v>
      </c>
      <c r="G298" s="52" t="s">
        <v>166</v>
      </c>
      <c r="H298" s="39">
        <v>269</v>
      </c>
      <c r="I298" s="57">
        <v>0</v>
      </c>
      <c r="J298" s="57">
        <v>0</v>
      </c>
      <c r="K298" s="57">
        <v>0</v>
      </c>
      <c r="L298" s="57">
        <v>0</v>
      </c>
    </row>
    <row r="299" spans="1:12" s="251" customFormat="1" ht="14.25" hidden="1" customHeight="1">
      <c r="A299" s="54">
        <v>3</v>
      </c>
      <c r="B299" s="54">
        <v>3</v>
      </c>
      <c r="C299" s="50">
        <v>1</v>
      </c>
      <c r="D299" s="51">
        <v>1</v>
      </c>
      <c r="E299" s="51">
        <v>2</v>
      </c>
      <c r="F299" s="53"/>
      <c r="G299" s="52" t="s">
        <v>189</v>
      </c>
      <c r="H299" s="39">
        <v>270</v>
      </c>
      <c r="I299" s="40">
        <f>SUM(I300:I301)</f>
        <v>0</v>
      </c>
      <c r="J299" s="40">
        <f>SUM(J300:J301)</f>
        <v>0</v>
      </c>
      <c r="K299" s="40">
        <f>SUM(K300:K301)</f>
        <v>0</v>
      </c>
      <c r="L299" s="40">
        <f>SUM(L300:L301)</f>
        <v>0</v>
      </c>
    </row>
    <row r="300" spans="1:12" s="251" customFormat="1" ht="14.25" hidden="1" customHeight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>
        <v>1</v>
      </c>
      <c r="G300" s="52" t="s">
        <v>168</v>
      </c>
      <c r="H300" s="39">
        <v>271</v>
      </c>
      <c r="I300" s="57">
        <v>0</v>
      </c>
      <c r="J300" s="57">
        <v>0</v>
      </c>
      <c r="K300" s="57">
        <v>0</v>
      </c>
      <c r="L300" s="57">
        <v>0</v>
      </c>
    </row>
    <row r="301" spans="1:12" s="251" customFormat="1" ht="14.25" hidden="1" customHeight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2</v>
      </c>
      <c r="G301" s="52" t="s">
        <v>169</v>
      </c>
      <c r="H301" s="39">
        <v>272</v>
      </c>
      <c r="I301" s="57">
        <v>0</v>
      </c>
      <c r="J301" s="57">
        <v>0</v>
      </c>
      <c r="K301" s="57">
        <v>0</v>
      </c>
      <c r="L301" s="57">
        <v>0</v>
      </c>
    </row>
    <row r="302" spans="1:12" s="251" customFormat="1" ht="14.25" hidden="1" customHeight="1">
      <c r="A302" s="54">
        <v>3</v>
      </c>
      <c r="B302" s="54">
        <v>3</v>
      </c>
      <c r="C302" s="50">
        <v>1</v>
      </c>
      <c r="D302" s="51">
        <v>1</v>
      </c>
      <c r="E302" s="51">
        <v>3</v>
      </c>
      <c r="F302" s="53"/>
      <c r="G302" s="52" t="s">
        <v>170</v>
      </c>
      <c r="H302" s="39">
        <v>273</v>
      </c>
      <c r="I302" s="40">
        <f>SUM(I303:I304)</f>
        <v>0</v>
      </c>
      <c r="J302" s="40">
        <f>SUM(J303:J304)</f>
        <v>0</v>
      </c>
      <c r="K302" s="40">
        <f>SUM(K303:K304)</f>
        <v>0</v>
      </c>
      <c r="L302" s="40">
        <f>SUM(L303:L304)</f>
        <v>0</v>
      </c>
    </row>
    <row r="303" spans="1:12" s="251" customFormat="1" ht="14.25" hidden="1" customHeight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>
        <v>1</v>
      </c>
      <c r="G303" s="52" t="s">
        <v>203</v>
      </c>
      <c r="H303" s="39">
        <v>274</v>
      </c>
      <c r="I303" s="57">
        <v>0</v>
      </c>
      <c r="J303" s="57">
        <v>0</v>
      </c>
      <c r="K303" s="57">
        <v>0</v>
      </c>
      <c r="L303" s="57">
        <v>0</v>
      </c>
    </row>
    <row r="304" spans="1:12" s="251" customFormat="1" ht="14.25" hidden="1" customHeight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2</v>
      </c>
      <c r="G304" s="52" t="s">
        <v>190</v>
      </c>
      <c r="H304" s="39">
        <v>275</v>
      </c>
      <c r="I304" s="57">
        <v>0</v>
      </c>
      <c r="J304" s="57">
        <v>0</v>
      </c>
      <c r="K304" s="57">
        <v>0</v>
      </c>
      <c r="L304" s="57">
        <v>0</v>
      </c>
    </row>
    <row r="305" spans="1:12" s="251" customFormat="1" hidden="1">
      <c r="A305" s="70">
        <v>3</v>
      </c>
      <c r="B305" s="45">
        <v>3</v>
      </c>
      <c r="C305" s="50">
        <v>1</v>
      </c>
      <c r="D305" s="51">
        <v>2</v>
      </c>
      <c r="E305" s="51"/>
      <c r="F305" s="53"/>
      <c r="G305" s="52" t="s">
        <v>204</v>
      </c>
      <c r="H305" s="39">
        <v>276</v>
      </c>
      <c r="I305" s="40">
        <f>I306</f>
        <v>0</v>
      </c>
      <c r="J305" s="108">
        <f>J306</f>
        <v>0</v>
      </c>
      <c r="K305" s="41">
        <f>K306</f>
        <v>0</v>
      </c>
      <c r="L305" s="41">
        <f>L306</f>
        <v>0</v>
      </c>
    </row>
    <row r="306" spans="1:12" s="251" customFormat="1" ht="15" hidden="1" customHeight="1">
      <c r="A306" s="70">
        <v>3</v>
      </c>
      <c r="B306" s="70">
        <v>3</v>
      </c>
      <c r="C306" s="45">
        <v>1</v>
      </c>
      <c r="D306" s="43">
        <v>2</v>
      </c>
      <c r="E306" s="43">
        <v>1</v>
      </c>
      <c r="F306" s="46"/>
      <c r="G306" s="52" t="s">
        <v>204</v>
      </c>
      <c r="H306" s="39">
        <v>277</v>
      </c>
      <c r="I306" s="60">
        <f>SUM(I307:I308)</f>
        <v>0</v>
      </c>
      <c r="J306" s="109">
        <f>SUM(J307:J308)</f>
        <v>0</v>
      </c>
      <c r="K306" s="61">
        <f>SUM(K307:K308)</f>
        <v>0</v>
      </c>
      <c r="L306" s="61">
        <f>SUM(L307:L308)</f>
        <v>0</v>
      </c>
    </row>
    <row r="307" spans="1:12" s="251" customFormat="1" ht="15" hidden="1" customHeight="1">
      <c r="A307" s="54">
        <v>3</v>
      </c>
      <c r="B307" s="54">
        <v>3</v>
      </c>
      <c r="C307" s="50">
        <v>1</v>
      </c>
      <c r="D307" s="51">
        <v>2</v>
      </c>
      <c r="E307" s="51">
        <v>1</v>
      </c>
      <c r="F307" s="53">
        <v>1</v>
      </c>
      <c r="G307" s="52" t="s">
        <v>205</v>
      </c>
      <c r="H307" s="39">
        <v>278</v>
      </c>
      <c r="I307" s="57">
        <v>0</v>
      </c>
      <c r="J307" s="57">
        <v>0</v>
      </c>
      <c r="K307" s="57">
        <v>0</v>
      </c>
      <c r="L307" s="57">
        <v>0</v>
      </c>
    </row>
    <row r="308" spans="1:12" s="251" customFormat="1" ht="12.75" hidden="1" customHeight="1">
      <c r="A308" s="62">
        <v>3</v>
      </c>
      <c r="B308" s="95">
        <v>3</v>
      </c>
      <c r="C308" s="71">
        <v>1</v>
      </c>
      <c r="D308" s="72">
        <v>2</v>
      </c>
      <c r="E308" s="72">
        <v>1</v>
      </c>
      <c r="F308" s="73">
        <v>2</v>
      </c>
      <c r="G308" s="74" t="s">
        <v>206</v>
      </c>
      <c r="H308" s="39">
        <v>279</v>
      </c>
      <c r="I308" s="57">
        <v>0</v>
      </c>
      <c r="J308" s="57">
        <v>0</v>
      </c>
      <c r="K308" s="57">
        <v>0</v>
      </c>
      <c r="L308" s="57">
        <v>0</v>
      </c>
    </row>
    <row r="309" spans="1:12" s="251" customFormat="1" ht="15.75" hidden="1" customHeight="1">
      <c r="A309" s="50">
        <v>3</v>
      </c>
      <c r="B309" s="52">
        <v>3</v>
      </c>
      <c r="C309" s="50">
        <v>1</v>
      </c>
      <c r="D309" s="51">
        <v>3</v>
      </c>
      <c r="E309" s="51"/>
      <c r="F309" s="53"/>
      <c r="G309" s="52" t="s">
        <v>207</v>
      </c>
      <c r="H309" s="39">
        <v>280</v>
      </c>
      <c r="I309" s="40">
        <f>I310</f>
        <v>0</v>
      </c>
      <c r="J309" s="108">
        <f>J310</f>
        <v>0</v>
      </c>
      <c r="K309" s="41">
        <f>K310</f>
        <v>0</v>
      </c>
      <c r="L309" s="41">
        <f>L310</f>
        <v>0</v>
      </c>
    </row>
    <row r="310" spans="1:12" s="251" customFormat="1" ht="15.75" hidden="1" customHeight="1">
      <c r="A310" s="50">
        <v>3</v>
      </c>
      <c r="B310" s="74">
        <v>3</v>
      </c>
      <c r="C310" s="71">
        <v>1</v>
      </c>
      <c r="D310" s="72">
        <v>3</v>
      </c>
      <c r="E310" s="72">
        <v>1</v>
      </c>
      <c r="F310" s="73"/>
      <c r="G310" s="52" t="s">
        <v>207</v>
      </c>
      <c r="H310" s="39">
        <v>281</v>
      </c>
      <c r="I310" s="41">
        <f>I311+I312</f>
        <v>0</v>
      </c>
      <c r="J310" s="41">
        <f>J311+J312</f>
        <v>0</v>
      </c>
      <c r="K310" s="41">
        <f>K311+K312</f>
        <v>0</v>
      </c>
      <c r="L310" s="41">
        <f>L311+L312</f>
        <v>0</v>
      </c>
    </row>
    <row r="311" spans="1:12" s="251" customFormat="1" ht="27" hidden="1" customHeight="1">
      <c r="A311" s="50">
        <v>3</v>
      </c>
      <c r="B311" s="52">
        <v>3</v>
      </c>
      <c r="C311" s="50">
        <v>1</v>
      </c>
      <c r="D311" s="51">
        <v>3</v>
      </c>
      <c r="E311" s="51">
        <v>1</v>
      </c>
      <c r="F311" s="53">
        <v>1</v>
      </c>
      <c r="G311" s="52" t="s">
        <v>208</v>
      </c>
      <c r="H311" s="39">
        <v>282</v>
      </c>
      <c r="I311" s="100">
        <v>0</v>
      </c>
      <c r="J311" s="100">
        <v>0</v>
      </c>
      <c r="K311" s="100">
        <v>0</v>
      </c>
      <c r="L311" s="99">
        <v>0</v>
      </c>
    </row>
    <row r="312" spans="1:12" s="251" customFormat="1" ht="26.25" hidden="1" customHeight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2</v>
      </c>
      <c r="G312" s="52" t="s">
        <v>209</v>
      </c>
      <c r="H312" s="39">
        <v>283</v>
      </c>
      <c r="I312" s="57">
        <v>0</v>
      </c>
      <c r="J312" s="57">
        <v>0</v>
      </c>
      <c r="K312" s="57">
        <v>0</v>
      </c>
      <c r="L312" s="57">
        <v>0</v>
      </c>
    </row>
    <row r="313" spans="1:12" s="251" customFormat="1" hidden="1">
      <c r="A313" s="50">
        <v>3</v>
      </c>
      <c r="B313" s="52">
        <v>3</v>
      </c>
      <c r="C313" s="50">
        <v>1</v>
      </c>
      <c r="D313" s="51">
        <v>4</v>
      </c>
      <c r="E313" s="51"/>
      <c r="F313" s="53"/>
      <c r="G313" s="52" t="s">
        <v>210</v>
      </c>
      <c r="H313" s="39">
        <v>284</v>
      </c>
      <c r="I313" s="40">
        <f>I314</f>
        <v>0</v>
      </c>
      <c r="J313" s="108">
        <f>J314</f>
        <v>0</v>
      </c>
      <c r="K313" s="41">
        <f>K314</f>
        <v>0</v>
      </c>
      <c r="L313" s="41">
        <f>L314</f>
        <v>0</v>
      </c>
    </row>
    <row r="314" spans="1:12" s="251" customFormat="1" ht="15" hidden="1" customHeight="1">
      <c r="A314" s="54">
        <v>3</v>
      </c>
      <c r="B314" s="50">
        <v>3</v>
      </c>
      <c r="C314" s="51">
        <v>1</v>
      </c>
      <c r="D314" s="51">
        <v>4</v>
      </c>
      <c r="E314" s="51">
        <v>1</v>
      </c>
      <c r="F314" s="53"/>
      <c r="G314" s="52" t="s">
        <v>210</v>
      </c>
      <c r="H314" s="39">
        <v>285</v>
      </c>
      <c r="I314" s="40">
        <f>SUM(I315:I316)</f>
        <v>0</v>
      </c>
      <c r="J314" s="40">
        <f>SUM(J315:J316)</f>
        <v>0</v>
      </c>
      <c r="K314" s="40">
        <f>SUM(K315:K316)</f>
        <v>0</v>
      </c>
      <c r="L314" s="40">
        <f>SUM(L315:L316)</f>
        <v>0</v>
      </c>
    </row>
    <row r="315" spans="1:12" s="251" customFormat="1" hidden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>
        <v>1</v>
      </c>
      <c r="G315" s="52" t="s">
        <v>211</v>
      </c>
      <c r="H315" s="39">
        <v>286</v>
      </c>
      <c r="I315" s="56">
        <v>0</v>
      </c>
      <c r="J315" s="57">
        <v>0</v>
      </c>
      <c r="K315" s="57">
        <v>0</v>
      </c>
      <c r="L315" s="56">
        <v>0</v>
      </c>
    </row>
    <row r="316" spans="1:12" s="251" customFormat="1" ht="14.25" hidden="1" customHeight="1">
      <c r="A316" s="50">
        <v>3</v>
      </c>
      <c r="B316" s="51">
        <v>3</v>
      </c>
      <c r="C316" s="51">
        <v>1</v>
      </c>
      <c r="D316" s="51">
        <v>4</v>
      </c>
      <c r="E316" s="51">
        <v>1</v>
      </c>
      <c r="F316" s="53">
        <v>2</v>
      </c>
      <c r="G316" s="52" t="s">
        <v>212</v>
      </c>
      <c r="H316" s="39">
        <v>287</v>
      </c>
      <c r="I316" s="57">
        <v>0</v>
      </c>
      <c r="J316" s="100">
        <v>0</v>
      </c>
      <c r="K316" s="100">
        <v>0</v>
      </c>
      <c r="L316" s="99">
        <v>0</v>
      </c>
    </row>
    <row r="317" spans="1:12" s="251" customFormat="1" ht="15.75" hidden="1" customHeight="1">
      <c r="A317" s="50">
        <v>3</v>
      </c>
      <c r="B317" s="51">
        <v>3</v>
      </c>
      <c r="C317" s="51">
        <v>1</v>
      </c>
      <c r="D317" s="51">
        <v>5</v>
      </c>
      <c r="E317" s="51"/>
      <c r="F317" s="53"/>
      <c r="G317" s="52" t="s">
        <v>213</v>
      </c>
      <c r="H317" s="39">
        <v>288</v>
      </c>
      <c r="I317" s="61">
        <f t="shared" ref="I317:L318" si="28">I318</f>
        <v>0</v>
      </c>
      <c r="J317" s="108">
        <f t="shared" si="28"/>
        <v>0</v>
      </c>
      <c r="K317" s="41">
        <f t="shared" si="28"/>
        <v>0</v>
      </c>
      <c r="L317" s="41">
        <f t="shared" si="28"/>
        <v>0</v>
      </c>
    </row>
    <row r="318" spans="1:12" s="251" customFormat="1" ht="14.25" hidden="1" customHeight="1">
      <c r="A318" s="45">
        <v>3</v>
      </c>
      <c r="B318" s="72">
        <v>3</v>
      </c>
      <c r="C318" s="72">
        <v>1</v>
      </c>
      <c r="D318" s="72">
        <v>5</v>
      </c>
      <c r="E318" s="72">
        <v>1</v>
      </c>
      <c r="F318" s="73"/>
      <c r="G318" s="52" t="s">
        <v>213</v>
      </c>
      <c r="H318" s="39">
        <v>289</v>
      </c>
      <c r="I318" s="41">
        <f t="shared" si="28"/>
        <v>0</v>
      </c>
      <c r="J318" s="109">
        <f t="shared" si="28"/>
        <v>0</v>
      </c>
      <c r="K318" s="61">
        <f t="shared" si="28"/>
        <v>0</v>
      </c>
      <c r="L318" s="61">
        <f t="shared" si="28"/>
        <v>0</v>
      </c>
    </row>
    <row r="319" spans="1:12" s="251" customFormat="1" ht="14.25" hidden="1" customHeight="1">
      <c r="A319" s="50">
        <v>3</v>
      </c>
      <c r="B319" s="51">
        <v>3</v>
      </c>
      <c r="C319" s="51">
        <v>1</v>
      </c>
      <c r="D319" s="51">
        <v>5</v>
      </c>
      <c r="E319" s="51">
        <v>1</v>
      </c>
      <c r="F319" s="53">
        <v>1</v>
      </c>
      <c r="G319" s="52" t="s">
        <v>214</v>
      </c>
      <c r="H319" s="39">
        <v>290</v>
      </c>
      <c r="I319" s="57">
        <v>0</v>
      </c>
      <c r="J319" s="100">
        <v>0</v>
      </c>
      <c r="K319" s="100">
        <v>0</v>
      </c>
      <c r="L319" s="99">
        <v>0</v>
      </c>
    </row>
    <row r="320" spans="1:12" s="251" customFormat="1" ht="14.25" hidden="1" customHeight="1">
      <c r="A320" s="50">
        <v>3</v>
      </c>
      <c r="B320" s="51">
        <v>3</v>
      </c>
      <c r="C320" s="51">
        <v>1</v>
      </c>
      <c r="D320" s="51">
        <v>6</v>
      </c>
      <c r="E320" s="51"/>
      <c r="F320" s="53"/>
      <c r="G320" s="52" t="s">
        <v>183</v>
      </c>
      <c r="H320" s="39">
        <v>291</v>
      </c>
      <c r="I320" s="41">
        <f t="shared" ref="I320:L321" si="29">I321</f>
        <v>0</v>
      </c>
      <c r="J320" s="108">
        <f t="shared" si="29"/>
        <v>0</v>
      </c>
      <c r="K320" s="41">
        <f t="shared" si="29"/>
        <v>0</v>
      </c>
      <c r="L320" s="41">
        <f t="shared" si="29"/>
        <v>0</v>
      </c>
    </row>
    <row r="321" spans="1:16" s="251" customFormat="1" ht="13.5" hidden="1" customHeight="1">
      <c r="A321" s="50">
        <v>3</v>
      </c>
      <c r="B321" s="51">
        <v>3</v>
      </c>
      <c r="C321" s="51">
        <v>1</v>
      </c>
      <c r="D321" s="51">
        <v>6</v>
      </c>
      <c r="E321" s="51">
        <v>1</v>
      </c>
      <c r="F321" s="53"/>
      <c r="G321" s="52" t="s">
        <v>183</v>
      </c>
      <c r="H321" s="39">
        <v>292</v>
      </c>
      <c r="I321" s="40">
        <f t="shared" si="29"/>
        <v>0</v>
      </c>
      <c r="J321" s="108">
        <f t="shared" si="29"/>
        <v>0</v>
      </c>
      <c r="K321" s="41">
        <f t="shared" si="29"/>
        <v>0</v>
      </c>
      <c r="L321" s="41">
        <f t="shared" si="29"/>
        <v>0</v>
      </c>
      <c r="M321" s="250"/>
      <c r="N321" s="250"/>
      <c r="O321" s="250"/>
      <c r="P321" s="250"/>
    </row>
    <row r="322" spans="1:16" s="251" customFormat="1" ht="14.25" hidden="1" customHeight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>
        <v>1</v>
      </c>
      <c r="G322" s="52" t="s">
        <v>183</v>
      </c>
      <c r="H322" s="39">
        <v>293</v>
      </c>
      <c r="I322" s="100">
        <v>0</v>
      </c>
      <c r="J322" s="100">
        <v>0</v>
      </c>
      <c r="K322" s="100">
        <v>0</v>
      </c>
      <c r="L322" s="99">
        <v>0</v>
      </c>
      <c r="M322" s="250"/>
      <c r="N322" s="250"/>
      <c r="O322" s="250"/>
      <c r="P322" s="250"/>
    </row>
    <row r="323" spans="1:16" s="251" customFormat="1" ht="15" hidden="1" customHeight="1">
      <c r="A323" s="50">
        <v>3</v>
      </c>
      <c r="B323" s="51">
        <v>3</v>
      </c>
      <c r="C323" s="51">
        <v>1</v>
      </c>
      <c r="D323" s="51">
        <v>7</v>
      </c>
      <c r="E323" s="51"/>
      <c r="F323" s="53"/>
      <c r="G323" s="52" t="s">
        <v>215</v>
      </c>
      <c r="H323" s="39">
        <v>294</v>
      </c>
      <c r="I323" s="40">
        <f>I324</f>
        <v>0</v>
      </c>
      <c r="J323" s="108">
        <f>J324</f>
        <v>0</v>
      </c>
      <c r="K323" s="41">
        <f>K324</f>
        <v>0</v>
      </c>
      <c r="L323" s="41">
        <f>L324</f>
        <v>0</v>
      </c>
      <c r="M323" s="250"/>
      <c r="N323" s="250"/>
      <c r="O323" s="250"/>
      <c r="P323" s="250"/>
    </row>
    <row r="324" spans="1:16" s="251" customFormat="1" ht="16.5" hidden="1" customHeight="1">
      <c r="A324" s="50">
        <v>3</v>
      </c>
      <c r="B324" s="51">
        <v>3</v>
      </c>
      <c r="C324" s="51">
        <v>1</v>
      </c>
      <c r="D324" s="51">
        <v>7</v>
      </c>
      <c r="E324" s="51">
        <v>1</v>
      </c>
      <c r="F324" s="53"/>
      <c r="G324" s="52" t="s">
        <v>215</v>
      </c>
      <c r="H324" s="39">
        <v>295</v>
      </c>
      <c r="I324" s="40">
        <f>I325+I326</f>
        <v>0</v>
      </c>
      <c r="J324" s="40">
        <f>J325+J326</f>
        <v>0</v>
      </c>
      <c r="K324" s="40">
        <f>K325+K326</f>
        <v>0</v>
      </c>
      <c r="L324" s="40">
        <f>L325+L326</f>
        <v>0</v>
      </c>
      <c r="M324" s="250"/>
      <c r="N324" s="250"/>
      <c r="O324" s="250"/>
      <c r="P324" s="250"/>
    </row>
    <row r="325" spans="1:16" s="251" customFormat="1" ht="27" hidden="1" customHeight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>
        <v>1</v>
      </c>
      <c r="G325" s="52" t="s">
        <v>216</v>
      </c>
      <c r="H325" s="39">
        <v>296</v>
      </c>
      <c r="I325" s="100">
        <v>0</v>
      </c>
      <c r="J325" s="100">
        <v>0</v>
      </c>
      <c r="K325" s="100">
        <v>0</v>
      </c>
      <c r="L325" s="99">
        <v>0</v>
      </c>
      <c r="M325" s="250"/>
      <c r="N325" s="250"/>
      <c r="O325" s="250"/>
      <c r="P325" s="250"/>
    </row>
    <row r="326" spans="1:16" s="251" customFormat="1" ht="27.75" hidden="1" customHeight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2</v>
      </c>
      <c r="G326" s="52" t="s">
        <v>217</v>
      </c>
      <c r="H326" s="39">
        <v>297</v>
      </c>
      <c r="I326" s="57">
        <v>0</v>
      </c>
      <c r="J326" s="57">
        <v>0</v>
      </c>
      <c r="K326" s="57">
        <v>0</v>
      </c>
      <c r="L326" s="57">
        <v>0</v>
      </c>
      <c r="M326" s="250"/>
      <c r="N326" s="250"/>
      <c r="O326" s="250"/>
      <c r="P326" s="250"/>
    </row>
    <row r="327" spans="1:16" s="251" customFormat="1" ht="38.25" hidden="1" customHeight="1">
      <c r="A327" s="50">
        <v>3</v>
      </c>
      <c r="B327" s="51">
        <v>3</v>
      </c>
      <c r="C327" s="51">
        <v>2</v>
      </c>
      <c r="D327" s="51"/>
      <c r="E327" s="51"/>
      <c r="F327" s="53"/>
      <c r="G327" s="52" t="s">
        <v>218</v>
      </c>
      <c r="H327" s="39">
        <v>298</v>
      </c>
      <c r="I327" s="40">
        <f>SUM(I328+I337+I341+I345+I349+I352+I355)</f>
        <v>0</v>
      </c>
      <c r="J327" s="108">
        <f>SUM(J328+J337+J341+J345+J349+J352+J355)</f>
        <v>0</v>
      </c>
      <c r="K327" s="41">
        <f>SUM(K328+K337+K341+K345+K349+K352+K355)</f>
        <v>0</v>
      </c>
      <c r="L327" s="41">
        <f>SUM(L328+L337+L341+L345+L349+L352+L355)</f>
        <v>0</v>
      </c>
      <c r="M327" s="250"/>
      <c r="N327" s="250"/>
      <c r="O327" s="250"/>
      <c r="P327" s="250"/>
    </row>
    <row r="328" spans="1:16" s="251" customFormat="1" ht="15" hidden="1" customHeight="1">
      <c r="A328" s="50">
        <v>3</v>
      </c>
      <c r="B328" s="51">
        <v>3</v>
      </c>
      <c r="C328" s="51">
        <v>2</v>
      </c>
      <c r="D328" s="51">
        <v>1</v>
      </c>
      <c r="E328" s="51"/>
      <c r="F328" s="53"/>
      <c r="G328" s="52" t="s">
        <v>165</v>
      </c>
      <c r="H328" s="39">
        <v>299</v>
      </c>
      <c r="I328" s="40">
        <f>I329</f>
        <v>0</v>
      </c>
      <c r="J328" s="108">
        <f>J329</f>
        <v>0</v>
      </c>
      <c r="K328" s="41">
        <f>K329</f>
        <v>0</v>
      </c>
      <c r="L328" s="41">
        <f>L329</f>
        <v>0</v>
      </c>
      <c r="M328" s="250"/>
      <c r="N328" s="250"/>
      <c r="O328" s="250"/>
      <c r="P328" s="250"/>
    </row>
    <row r="329" spans="1:16" s="251" customFormat="1" hidden="1">
      <c r="A329" s="54">
        <v>3</v>
      </c>
      <c r="B329" s="50">
        <v>3</v>
      </c>
      <c r="C329" s="51">
        <v>2</v>
      </c>
      <c r="D329" s="52">
        <v>1</v>
      </c>
      <c r="E329" s="50">
        <v>1</v>
      </c>
      <c r="F329" s="53"/>
      <c r="G329" s="52" t="s">
        <v>165</v>
      </c>
      <c r="H329" s="39">
        <v>300</v>
      </c>
      <c r="I329" s="40">
        <f>SUM(I330:I330)</f>
        <v>0</v>
      </c>
      <c r="J329" s="40">
        <f>SUM(J330:J330)</f>
        <v>0</v>
      </c>
      <c r="K329" s="40">
        <f>SUM(K330:K330)</f>
        <v>0</v>
      </c>
      <c r="L329" s="40">
        <f>SUM(L330:L330)</f>
        <v>0</v>
      </c>
      <c r="M329" s="133"/>
      <c r="N329" s="133"/>
      <c r="O329" s="133"/>
      <c r="P329" s="133"/>
    </row>
    <row r="330" spans="1:16" s="251" customFormat="1" ht="13.5" hidden="1" customHeight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>
        <v>1</v>
      </c>
      <c r="G330" s="52" t="s">
        <v>166</v>
      </c>
      <c r="H330" s="39">
        <v>301</v>
      </c>
      <c r="I330" s="100">
        <v>0</v>
      </c>
      <c r="J330" s="100">
        <v>0</v>
      </c>
      <c r="K330" s="100">
        <v>0</v>
      </c>
      <c r="L330" s="99">
        <v>0</v>
      </c>
      <c r="M330" s="250"/>
      <c r="N330" s="250"/>
      <c r="O330" s="250"/>
      <c r="P330" s="250"/>
    </row>
    <row r="331" spans="1:16" s="251" customFormat="1" hidden="1">
      <c r="A331" s="54">
        <v>3</v>
      </c>
      <c r="B331" s="50">
        <v>3</v>
      </c>
      <c r="C331" s="51">
        <v>2</v>
      </c>
      <c r="D331" s="52">
        <v>1</v>
      </c>
      <c r="E331" s="50">
        <v>2</v>
      </c>
      <c r="F331" s="53"/>
      <c r="G331" s="74" t="s">
        <v>189</v>
      </c>
      <c r="H331" s="39">
        <v>302</v>
      </c>
      <c r="I331" s="40">
        <f>SUM(I332:I333)</f>
        <v>0</v>
      </c>
      <c r="J331" s="40">
        <f>SUM(J332:J333)</f>
        <v>0</v>
      </c>
      <c r="K331" s="40">
        <f>SUM(K332:K333)</f>
        <v>0</v>
      </c>
      <c r="L331" s="40">
        <f>SUM(L332:L333)</f>
        <v>0</v>
      </c>
      <c r="M331" s="250"/>
      <c r="N331" s="250"/>
      <c r="O331" s="250"/>
      <c r="P331" s="250"/>
    </row>
    <row r="332" spans="1:16" s="251" customFormat="1" hidden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>
        <v>1</v>
      </c>
      <c r="G332" s="74" t="s">
        <v>168</v>
      </c>
      <c r="H332" s="39">
        <v>303</v>
      </c>
      <c r="I332" s="100">
        <v>0</v>
      </c>
      <c r="J332" s="100">
        <v>0</v>
      </c>
      <c r="K332" s="100">
        <v>0</v>
      </c>
      <c r="L332" s="99">
        <v>0</v>
      </c>
      <c r="M332" s="250"/>
      <c r="N332" s="250"/>
      <c r="O332" s="250"/>
      <c r="P332" s="250"/>
    </row>
    <row r="333" spans="1:16" s="251" customFormat="1" hidden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2</v>
      </c>
      <c r="G333" s="74" t="s">
        <v>169</v>
      </c>
      <c r="H333" s="39">
        <v>304</v>
      </c>
      <c r="I333" s="57">
        <v>0</v>
      </c>
      <c r="J333" s="57">
        <v>0</v>
      </c>
      <c r="K333" s="57">
        <v>0</v>
      </c>
      <c r="L333" s="57">
        <v>0</v>
      </c>
      <c r="M333" s="250"/>
      <c r="N333" s="250"/>
      <c r="O333" s="250"/>
      <c r="P333" s="250"/>
    </row>
    <row r="334" spans="1:16" s="251" customFormat="1" hidden="1">
      <c r="A334" s="54">
        <v>3</v>
      </c>
      <c r="B334" s="50">
        <v>3</v>
      </c>
      <c r="C334" s="51">
        <v>2</v>
      </c>
      <c r="D334" s="52">
        <v>1</v>
      </c>
      <c r="E334" s="50">
        <v>3</v>
      </c>
      <c r="F334" s="53"/>
      <c r="G334" s="74" t="s">
        <v>170</v>
      </c>
      <c r="H334" s="39">
        <v>305</v>
      </c>
      <c r="I334" s="40">
        <f>SUM(I335:I336)</f>
        <v>0</v>
      </c>
      <c r="J334" s="40">
        <f>SUM(J335:J336)</f>
        <v>0</v>
      </c>
      <c r="K334" s="40">
        <f>SUM(K335:K336)</f>
        <v>0</v>
      </c>
      <c r="L334" s="40">
        <f>SUM(L335:L336)</f>
        <v>0</v>
      </c>
      <c r="M334" s="250"/>
      <c r="N334" s="250"/>
      <c r="O334" s="250"/>
      <c r="P334" s="250"/>
    </row>
    <row r="335" spans="1:16" s="251" customFormat="1" hidden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>
        <v>1</v>
      </c>
      <c r="G335" s="74" t="s">
        <v>171</v>
      </c>
      <c r="H335" s="39">
        <v>306</v>
      </c>
      <c r="I335" s="57">
        <v>0</v>
      </c>
      <c r="J335" s="57">
        <v>0</v>
      </c>
      <c r="K335" s="57">
        <v>0</v>
      </c>
      <c r="L335" s="57">
        <v>0</v>
      </c>
      <c r="M335" s="250"/>
      <c r="N335" s="250"/>
      <c r="O335" s="250"/>
      <c r="P335" s="250"/>
    </row>
    <row r="336" spans="1:16" s="251" customFormat="1" hidden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2</v>
      </c>
      <c r="G336" s="74" t="s">
        <v>190</v>
      </c>
      <c r="H336" s="39">
        <v>307</v>
      </c>
      <c r="I336" s="75">
        <v>0</v>
      </c>
      <c r="J336" s="110">
        <v>0</v>
      </c>
      <c r="K336" s="75">
        <v>0</v>
      </c>
      <c r="L336" s="75">
        <v>0</v>
      </c>
      <c r="M336" s="250"/>
      <c r="N336" s="250"/>
      <c r="O336" s="250"/>
      <c r="P336" s="250"/>
    </row>
    <row r="337" spans="1:12" s="251" customFormat="1" hidden="1">
      <c r="A337" s="62">
        <v>3</v>
      </c>
      <c r="B337" s="62">
        <v>3</v>
      </c>
      <c r="C337" s="71">
        <v>2</v>
      </c>
      <c r="D337" s="74">
        <v>2</v>
      </c>
      <c r="E337" s="71"/>
      <c r="F337" s="73"/>
      <c r="G337" s="74" t="s">
        <v>204</v>
      </c>
      <c r="H337" s="39">
        <v>308</v>
      </c>
      <c r="I337" s="67">
        <f>I338</f>
        <v>0</v>
      </c>
      <c r="J337" s="111">
        <f>J338</f>
        <v>0</v>
      </c>
      <c r="K337" s="68">
        <f>K338</f>
        <v>0</v>
      </c>
      <c r="L337" s="68">
        <f>L338</f>
        <v>0</v>
      </c>
    </row>
    <row r="338" spans="1:12" s="251" customFormat="1" hidden="1">
      <c r="A338" s="54">
        <v>3</v>
      </c>
      <c r="B338" s="54">
        <v>3</v>
      </c>
      <c r="C338" s="50">
        <v>2</v>
      </c>
      <c r="D338" s="52">
        <v>2</v>
      </c>
      <c r="E338" s="50">
        <v>1</v>
      </c>
      <c r="F338" s="53"/>
      <c r="G338" s="74" t="s">
        <v>204</v>
      </c>
      <c r="H338" s="39">
        <v>309</v>
      </c>
      <c r="I338" s="40">
        <f>SUM(I339:I340)</f>
        <v>0</v>
      </c>
      <c r="J338" s="80">
        <f>SUM(J339:J340)</f>
        <v>0</v>
      </c>
      <c r="K338" s="41">
        <f>SUM(K339:K340)</f>
        <v>0</v>
      </c>
      <c r="L338" s="41">
        <f>SUM(L339:L340)</f>
        <v>0</v>
      </c>
    </row>
    <row r="339" spans="1:12" s="251" customFormat="1" hidden="1">
      <c r="A339" s="54">
        <v>3</v>
      </c>
      <c r="B339" s="54">
        <v>3</v>
      </c>
      <c r="C339" s="50">
        <v>2</v>
      </c>
      <c r="D339" s="52">
        <v>2</v>
      </c>
      <c r="E339" s="54">
        <v>1</v>
      </c>
      <c r="F339" s="84">
        <v>1</v>
      </c>
      <c r="G339" s="52" t="s">
        <v>205</v>
      </c>
      <c r="H339" s="39">
        <v>310</v>
      </c>
      <c r="I339" s="57">
        <v>0</v>
      </c>
      <c r="J339" s="57">
        <v>0</v>
      </c>
      <c r="K339" s="57">
        <v>0</v>
      </c>
      <c r="L339" s="57">
        <v>0</v>
      </c>
    </row>
    <row r="340" spans="1:12" s="251" customFormat="1" hidden="1">
      <c r="A340" s="62">
        <v>3</v>
      </c>
      <c r="B340" s="62">
        <v>3</v>
      </c>
      <c r="C340" s="63">
        <v>2</v>
      </c>
      <c r="D340" s="64">
        <v>2</v>
      </c>
      <c r="E340" s="65">
        <v>1</v>
      </c>
      <c r="F340" s="92">
        <v>2</v>
      </c>
      <c r="G340" s="65" t="s">
        <v>206</v>
      </c>
      <c r="H340" s="39">
        <v>311</v>
      </c>
      <c r="I340" s="57">
        <v>0</v>
      </c>
      <c r="J340" s="57">
        <v>0</v>
      </c>
      <c r="K340" s="57">
        <v>0</v>
      </c>
      <c r="L340" s="57">
        <v>0</v>
      </c>
    </row>
    <row r="341" spans="1:12" s="251" customFormat="1" ht="23.25" hidden="1" customHeight="1">
      <c r="A341" s="54">
        <v>3</v>
      </c>
      <c r="B341" s="54">
        <v>3</v>
      </c>
      <c r="C341" s="50">
        <v>2</v>
      </c>
      <c r="D341" s="51">
        <v>3</v>
      </c>
      <c r="E341" s="52"/>
      <c r="F341" s="84"/>
      <c r="G341" s="52" t="s">
        <v>207</v>
      </c>
      <c r="H341" s="39">
        <v>312</v>
      </c>
      <c r="I341" s="40">
        <f>I342</f>
        <v>0</v>
      </c>
      <c r="J341" s="80">
        <f>J342</f>
        <v>0</v>
      </c>
      <c r="K341" s="41">
        <f>K342</f>
        <v>0</v>
      </c>
      <c r="L341" s="41">
        <f>L342</f>
        <v>0</v>
      </c>
    </row>
    <row r="342" spans="1:12" s="251" customFormat="1" ht="13.5" hidden="1" customHeight="1">
      <c r="A342" s="54">
        <v>3</v>
      </c>
      <c r="B342" s="54">
        <v>3</v>
      </c>
      <c r="C342" s="50">
        <v>2</v>
      </c>
      <c r="D342" s="51">
        <v>3</v>
      </c>
      <c r="E342" s="52">
        <v>1</v>
      </c>
      <c r="F342" s="84"/>
      <c r="G342" s="52" t="s">
        <v>207</v>
      </c>
      <c r="H342" s="39">
        <v>313</v>
      </c>
      <c r="I342" s="40">
        <f>I343+I344</f>
        <v>0</v>
      </c>
      <c r="J342" s="40">
        <f>J343+J344</f>
        <v>0</v>
      </c>
      <c r="K342" s="40">
        <f>K343+K344</f>
        <v>0</v>
      </c>
      <c r="L342" s="40">
        <f>L343+L344</f>
        <v>0</v>
      </c>
    </row>
    <row r="343" spans="1:12" s="251" customFormat="1" ht="28.5" hidden="1" customHeight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>
        <v>1</v>
      </c>
      <c r="G343" s="52" t="s">
        <v>208</v>
      </c>
      <c r="H343" s="39">
        <v>314</v>
      </c>
      <c r="I343" s="100">
        <v>0</v>
      </c>
      <c r="J343" s="100">
        <v>0</v>
      </c>
      <c r="K343" s="100">
        <v>0</v>
      </c>
      <c r="L343" s="99">
        <v>0</v>
      </c>
    </row>
    <row r="344" spans="1:12" s="251" customFormat="1" ht="27.75" hidden="1" customHeight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2</v>
      </c>
      <c r="G344" s="52" t="s">
        <v>209</v>
      </c>
      <c r="H344" s="39">
        <v>315</v>
      </c>
      <c r="I344" s="57">
        <v>0</v>
      </c>
      <c r="J344" s="57">
        <v>0</v>
      </c>
      <c r="K344" s="57">
        <v>0</v>
      </c>
      <c r="L344" s="57">
        <v>0</v>
      </c>
    </row>
    <row r="345" spans="1:12" s="251" customFormat="1" hidden="1">
      <c r="A345" s="54">
        <v>3</v>
      </c>
      <c r="B345" s="54">
        <v>3</v>
      </c>
      <c r="C345" s="50">
        <v>2</v>
      </c>
      <c r="D345" s="51">
        <v>4</v>
      </c>
      <c r="E345" s="51"/>
      <c r="F345" s="53"/>
      <c r="G345" s="52" t="s">
        <v>210</v>
      </c>
      <c r="H345" s="39">
        <v>316</v>
      </c>
      <c r="I345" s="40">
        <f>I346</f>
        <v>0</v>
      </c>
      <c r="J345" s="80">
        <f>J346</f>
        <v>0</v>
      </c>
      <c r="K345" s="41">
        <f>K346</f>
        <v>0</v>
      </c>
      <c r="L345" s="41">
        <f>L346</f>
        <v>0</v>
      </c>
    </row>
    <row r="346" spans="1:12" s="251" customFormat="1" hidden="1">
      <c r="A346" s="70">
        <v>3</v>
      </c>
      <c r="B346" s="70">
        <v>3</v>
      </c>
      <c r="C346" s="45">
        <v>2</v>
      </c>
      <c r="D346" s="43">
        <v>4</v>
      </c>
      <c r="E346" s="43">
        <v>1</v>
      </c>
      <c r="F346" s="46"/>
      <c r="G346" s="52" t="s">
        <v>210</v>
      </c>
      <c r="H346" s="39">
        <v>317</v>
      </c>
      <c r="I346" s="60">
        <f>SUM(I347:I348)</f>
        <v>0</v>
      </c>
      <c r="J346" s="81">
        <f>SUM(J347:J348)</f>
        <v>0</v>
      </c>
      <c r="K346" s="61">
        <f>SUM(K347:K348)</f>
        <v>0</v>
      </c>
      <c r="L346" s="61">
        <f>SUM(L347:L348)</f>
        <v>0</v>
      </c>
    </row>
    <row r="347" spans="1:12" s="251" customFormat="1" ht="15.75" hidden="1" customHeight="1">
      <c r="A347" s="54">
        <v>3</v>
      </c>
      <c r="B347" s="54">
        <v>3</v>
      </c>
      <c r="C347" s="50">
        <v>2</v>
      </c>
      <c r="D347" s="51">
        <v>4</v>
      </c>
      <c r="E347" s="51">
        <v>1</v>
      </c>
      <c r="F347" s="53">
        <v>1</v>
      </c>
      <c r="G347" s="52" t="s">
        <v>211</v>
      </c>
      <c r="H347" s="39">
        <v>318</v>
      </c>
      <c r="I347" s="57">
        <v>0</v>
      </c>
      <c r="J347" s="57">
        <v>0</v>
      </c>
      <c r="K347" s="57">
        <v>0</v>
      </c>
      <c r="L347" s="57">
        <v>0</v>
      </c>
    </row>
    <row r="348" spans="1:12" s="251" customFormat="1" hidden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2</v>
      </c>
      <c r="G348" s="52" t="s">
        <v>219</v>
      </c>
      <c r="H348" s="39">
        <v>319</v>
      </c>
      <c r="I348" s="57">
        <v>0</v>
      </c>
      <c r="J348" s="57">
        <v>0</v>
      </c>
      <c r="K348" s="57">
        <v>0</v>
      </c>
      <c r="L348" s="57">
        <v>0</v>
      </c>
    </row>
    <row r="349" spans="1:12" s="251" customFormat="1" hidden="1">
      <c r="A349" s="54">
        <v>3</v>
      </c>
      <c r="B349" s="54">
        <v>3</v>
      </c>
      <c r="C349" s="50">
        <v>2</v>
      </c>
      <c r="D349" s="51">
        <v>5</v>
      </c>
      <c r="E349" s="51"/>
      <c r="F349" s="53"/>
      <c r="G349" s="52" t="s">
        <v>213</v>
      </c>
      <c r="H349" s="39">
        <v>320</v>
      </c>
      <c r="I349" s="40">
        <f t="shared" ref="I349:L350" si="30">I350</f>
        <v>0</v>
      </c>
      <c r="J349" s="80">
        <f t="shared" si="30"/>
        <v>0</v>
      </c>
      <c r="K349" s="41">
        <f t="shared" si="30"/>
        <v>0</v>
      </c>
      <c r="L349" s="41">
        <f t="shared" si="30"/>
        <v>0</v>
      </c>
    </row>
    <row r="350" spans="1:12" s="251" customFormat="1" hidden="1">
      <c r="A350" s="70">
        <v>3</v>
      </c>
      <c r="B350" s="70">
        <v>3</v>
      </c>
      <c r="C350" s="45">
        <v>2</v>
      </c>
      <c r="D350" s="43">
        <v>5</v>
      </c>
      <c r="E350" s="43">
        <v>1</v>
      </c>
      <c r="F350" s="46"/>
      <c r="G350" s="52" t="s">
        <v>213</v>
      </c>
      <c r="H350" s="39">
        <v>321</v>
      </c>
      <c r="I350" s="60">
        <f t="shared" si="30"/>
        <v>0</v>
      </c>
      <c r="J350" s="81">
        <f t="shared" si="30"/>
        <v>0</v>
      </c>
      <c r="K350" s="61">
        <f t="shared" si="30"/>
        <v>0</v>
      </c>
      <c r="L350" s="61">
        <f t="shared" si="30"/>
        <v>0</v>
      </c>
    </row>
    <row r="351" spans="1:12" s="251" customFormat="1" hidden="1">
      <c r="A351" s="54">
        <v>3</v>
      </c>
      <c r="B351" s="54">
        <v>3</v>
      </c>
      <c r="C351" s="50">
        <v>2</v>
      </c>
      <c r="D351" s="51">
        <v>5</v>
      </c>
      <c r="E351" s="51">
        <v>1</v>
      </c>
      <c r="F351" s="53">
        <v>1</v>
      </c>
      <c r="G351" s="52" t="s">
        <v>213</v>
      </c>
      <c r="H351" s="39">
        <v>322</v>
      </c>
      <c r="I351" s="100">
        <v>0</v>
      </c>
      <c r="J351" s="100">
        <v>0</v>
      </c>
      <c r="K351" s="100">
        <v>0</v>
      </c>
      <c r="L351" s="99">
        <v>0</v>
      </c>
    </row>
    <row r="352" spans="1:12" s="251" customFormat="1" ht="16.5" hidden="1" customHeight="1">
      <c r="A352" s="54">
        <v>3</v>
      </c>
      <c r="B352" s="54">
        <v>3</v>
      </c>
      <c r="C352" s="50">
        <v>2</v>
      </c>
      <c r="D352" s="51">
        <v>6</v>
      </c>
      <c r="E352" s="51"/>
      <c r="F352" s="53"/>
      <c r="G352" s="52" t="s">
        <v>183</v>
      </c>
      <c r="H352" s="39">
        <v>323</v>
      </c>
      <c r="I352" s="40">
        <f t="shared" ref="I352:L353" si="31">I353</f>
        <v>0</v>
      </c>
      <c r="J352" s="80">
        <f t="shared" si="31"/>
        <v>0</v>
      </c>
      <c r="K352" s="41">
        <f t="shared" si="31"/>
        <v>0</v>
      </c>
      <c r="L352" s="41">
        <f t="shared" si="31"/>
        <v>0</v>
      </c>
    </row>
    <row r="353" spans="1:12" s="251" customFormat="1" ht="15" hidden="1" customHeight="1">
      <c r="A353" s="54">
        <v>3</v>
      </c>
      <c r="B353" s="54">
        <v>3</v>
      </c>
      <c r="C353" s="50">
        <v>2</v>
      </c>
      <c r="D353" s="51">
        <v>6</v>
      </c>
      <c r="E353" s="51">
        <v>1</v>
      </c>
      <c r="F353" s="53"/>
      <c r="G353" s="52" t="s">
        <v>183</v>
      </c>
      <c r="H353" s="39">
        <v>324</v>
      </c>
      <c r="I353" s="40">
        <f t="shared" si="31"/>
        <v>0</v>
      </c>
      <c r="J353" s="80">
        <f t="shared" si="31"/>
        <v>0</v>
      </c>
      <c r="K353" s="41">
        <f t="shared" si="31"/>
        <v>0</v>
      </c>
      <c r="L353" s="41">
        <f t="shared" si="31"/>
        <v>0</v>
      </c>
    </row>
    <row r="354" spans="1:12" s="251" customFormat="1" ht="13.5" hidden="1" customHeight="1">
      <c r="A354" s="62">
        <v>3</v>
      </c>
      <c r="B354" s="62">
        <v>3</v>
      </c>
      <c r="C354" s="63">
        <v>2</v>
      </c>
      <c r="D354" s="64">
        <v>6</v>
      </c>
      <c r="E354" s="64">
        <v>1</v>
      </c>
      <c r="F354" s="66">
        <v>1</v>
      </c>
      <c r="G354" s="65" t="s">
        <v>183</v>
      </c>
      <c r="H354" s="39">
        <v>325</v>
      </c>
      <c r="I354" s="100">
        <v>0</v>
      </c>
      <c r="J354" s="100">
        <v>0</v>
      </c>
      <c r="K354" s="100">
        <v>0</v>
      </c>
      <c r="L354" s="99">
        <v>0</v>
      </c>
    </row>
    <row r="355" spans="1:12" s="251" customFormat="1" ht="15" hidden="1" customHeight="1">
      <c r="A355" s="54">
        <v>3</v>
      </c>
      <c r="B355" s="54">
        <v>3</v>
      </c>
      <c r="C355" s="50">
        <v>2</v>
      </c>
      <c r="D355" s="51">
        <v>7</v>
      </c>
      <c r="E355" s="51"/>
      <c r="F355" s="53"/>
      <c r="G355" s="52" t="s">
        <v>215</v>
      </c>
      <c r="H355" s="39">
        <v>326</v>
      </c>
      <c r="I355" s="40">
        <f>I356</f>
        <v>0</v>
      </c>
      <c r="J355" s="80">
        <f>J356</f>
        <v>0</v>
      </c>
      <c r="K355" s="41">
        <f>K356</f>
        <v>0</v>
      </c>
      <c r="L355" s="41">
        <f>L356</f>
        <v>0</v>
      </c>
    </row>
    <row r="356" spans="1:12" s="251" customFormat="1" ht="12.75" hidden="1" customHeight="1">
      <c r="A356" s="62">
        <v>3</v>
      </c>
      <c r="B356" s="62">
        <v>3</v>
      </c>
      <c r="C356" s="63">
        <v>2</v>
      </c>
      <c r="D356" s="64">
        <v>7</v>
      </c>
      <c r="E356" s="64">
        <v>1</v>
      </c>
      <c r="F356" s="66"/>
      <c r="G356" s="52" t="s">
        <v>215</v>
      </c>
      <c r="H356" s="39">
        <v>327</v>
      </c>
      <c r="I356" s="40">
        <f>SUM(I357:I358)</f>
        <v>0</v>
      </c>
      <c r="J356" s="40">
        <f>SUM(J357:J358)</f>
        <v>0</v>
      </c>
      <c r="K356" s="40">
        <f>SUM(K357:K358)</f>
        <v>0</v>
      </c>
      <c r="L356" s="40">
        <f>SUM(L357:L358)</f>
        <v>0</v>
      </c>
    </row>
    <row r="357" spans="1:12" s="251" customFormat="1" ht="27" hidden="1" customHeight="1">
      <c r="A357" s="54">
        <v>3</v>
      </c>
      <c r="B357" s="54">
        <v>3</v>
      </c>
      <c r="C357" s="50">
        <v>2</v>
      </c>
      <c r="D357" s="51">
        <v>7</v>
      </c>
      <c r="E357" s="51">
        <v>1</v>
      </c>
      <c r="F357" s="53">
        <v>1</v>
      </c>
      <c r="G357" s="52" t="s">
        <v>216</v>
      </c>
      <c r="H357" s="39">
        <v>328</v>
      </c>
      <c r="I357" s="100">
        <v>0</v>
      </c>
      <c r="J357" s="100">
        <v>0</v>
      </c>
      <c r="K357" s="100">
        <v>0</v>
      </c>
      <c r="L357" s="99">
        <v>0</v>
      </c>
    </row>
    <row r="358" spans="1:12" s="251" customFormat="1" ht="30" hidden="1" customHeight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2</v>
      </c>
      <c r="G358" s="52" t="s">
        <v>217</v>
      </c>
      <c r="H358" s="39">
        <v>329</v>
      </c>
      <c r="I358" s="57">
        <v>0</v>
      </c>
      <c r="J358" s="57">
        <v>0</v>
      </c>
      <c r="K358" s="57">
        <v>0</v>
      </c>
      <c r="L358" s="57">
        <v>0</v>
      </c>
    </row>
    <row r="359" spans="1:12" s="251" customFormat="1" ht="18.75" customHeight="1">
      <c r="A359" s="20"/>
      <c r="B359" s="20"/>
      <c r="C359" s="21"/>
      <c r="D359" s="112"/>
      <c r="E359" s="113"/>
      <c r="F359" s="114"/>
      <c r="G359" s="115" t="s">
        <v>220</v>
      </c>
      <c r="H359" s="39">
        <v>330</v>
      </c>
      <c r="I359" s="89">
        <f>SUM(I30+I176)</f>
        <v>5000</v>
      </c>
      <c r="J359" s="89">
        <f>SUM(J30+J176)</f>
        <v>3000</v>
      </c>
      <c r="K359" s="89">
        <f>SUM(K30+K176)</f>
        <v>100</v>
      </c>
      <c r="L359" s="89">
        <f>SUM(L30+L176)</f>
        <v>100</v>
      </c>
    </row>
    <row r="360" spans="1:12" s="251" customFormat="1" ht="18.75" customHeight="1">
      <c r="A360" s="250"/>
      <c r="B360" s="250"/>
      <c r="C360" s="250"/>
      <c r="D360" s="250"/>
      <c r="E360" s="250"/>
      <c r="F360" s="246"/>
      <c r="G360" s="116"/>
      <c r="H360" s="39"/>
      <c r="I360" s="117"/>
      <c r="J360" s="118"/>
      <c r="K360" s="118"/>
      <c r="L360" s="118"/>
    </row>
    <row r="361" spans="1:12" s="251" customFormat="1" ht="18.75" customHeight="1">
      <c r="A361" s="250"/>
      <c r="B361" s="250"/>
      <c r="C361" s="250"/>
      <c r="D361" s="17"/>
      <c r="E361" s="17"/>
      <c r="F361" s="25"/>
      <c r="G361" s="17" t="s">
        <v>434</v>
      </c>
      <c r="H361" s="134"/>
      <c r="I361" s="119"/>
      <c r="J361" s="118"/>
      <c r="K361" s="17" t="s">
        <v>431</v>
      </c>
      <c r="L361" s="119"/>
    </row>
    <row r="362" spans="1:12" s="251" customFormat="1" ht="18.75" customHeight="1">
      <c r="A362" s="120"/>
      <c r="B362" s="120"/>
      <c r="C362" s="120"/>
      <c r="D362" s="121" t="s">
        <v>221</v>
      </c>
      <c r="G362" s="134"/>
      <c r="H362" s="134"/>
      <c r="I362" s="264" t="s">
        <v>222</v>
      </c>
      <c r="J362" s="250"/>
      <c r="K362" s="493" t="s">
        <v>223</v>
      </c>
      <c r="L362" s="493"/>
    </row>
    <row r="363" spans="1:12" s="251" customFormat="1" ht="15.75" customHeight="1">
      <c r="A363" s="250"/>
      <c r="B363" s="250"/>
      <c r="C363" s="250"/>
      <c r="D363" s="250"/>
      <c r="E363" s="250"/>
      <c r="F363" s="246"/>
      <c r="G363" s="250"/>
      <c r="H363" s="250"/>
      <c r="I363" s="265"/>
      <c r="J363" s="250"/>
      <c r="K363" s="265"/>
      <c r="L363" s="265"/>
    </row>
    <row r="364" spans="1:12" s="251" customFormat="1" ht="15.75" customHeight="1">
      <c r="A364" s="250"/>
      <c r="B364" s="250"/>
      <c r="C364" s="250"/>
      <c r="D364" s="17"/>
      <c r="E364" s="17"/>
      <c r="F364" s="25"/>
      <c r="G364" s="17" t="s">
        <v>224</v>
      </c>
      <c r="H364" s="250"/>
      <c r="I364" s="265"/>
      <c r="J364" s="250"/>
      <c r="K364" s="17" t="s">
        <v>225</v>
      </c>
      <c r="L364" s="266"/>
    </row>
    <row r="365" spans="1:12" s="251" customFormat="1" ht="26.25" customHeight="1">
      <c r="A365" s="250"/>
      <c r="B365" s="250"/>
      <c r="C365" s="250"/>
      <c r="D365" s="455" t="s">
        <v>226</v>
      </c>
      <c r="E365" s="456"/>
      <c r="F365" s="456"/>
      <c r="G365" s="456"/>
      <c r="H365" s="267"/>
      <c r="I365" s="268" t="s">
        <v>222</v>
      </c>
      <c r="J365" s="250"/>
      <c r="K365" s="493" t="s">
        <v>223</v>
      </c>
      <c r="L365" s="493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" right="0.7" top="0.75" bottom="0.75" header="0.3" footer="0.3"/>
  <pageSetup paperSize="9"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workbookViewId="0">
      <selection activeCell="G10" sqref="G10:K10"/>
    </sheetView>
  </sheetViews>
  <sheetFormatPr defaultRowHeight="15"/>
  <cols>
    <col min="1" max="4" width="2" style="377" customWidth="1"/>
    <col min="5" max="5" width="2.140625" style="377" customWidth="1"/>
    <col min="6" max="6" width="3.5703125" style="371" customWidth="1"/>
    <col min="7" max="7" width="34.28515625" style="377" customWidth="1"/>
    <col min="8" max="8" width="4.7109375" style="377" customWidth="1"/>
    <col min="9" max="9" width="9" style="377" customWidth="1"/>
    <col min="10" max="10" width="11.7109375" style="377" customWidth="1"/>
    <col min="11" max="11" width="12.42578125" style="377" customWidth="1"/>
    <col min="12" max="12" width="10.140625" style="377" customWidth="1"/>
    <col min="13" max="13" width="0.140625" style="377" hidden="1" customWidth="1"/>
    <col min="14" max="14" width="6.140625" style="377" hidden="1" customWidth="1"/>
    <col min="15" max="15" width="8.85546875" style="377" hidden="1" customWidth="1"/>
    <col min="16" max="16" width="9.140625" style="377" hidden="1" customWidth="1"/>
    <col min="17" max="17" width="11.28515625" style="377" customWidth="1"/>
    <col min="18" max="18" width="34.42578125" style="377" customWidth="1"/>
    <col min="19" max="19" width="9.140625" style="377"/>
    <col min="20" max="256" width="9.140625" style="378"/>
    <col min="257" max="260" width="2" style="378" customWidth="1"/>
    <col min="261" max="261" width="2.140625" style="378" customWidth="1"/>
    <col min="262" max="262" width="3.5703125" style="378" customWidth="1"/>
    <col min="263" max="263" width="34.28515625" style="378" customWidth="1"/>
    <col min="264" max="264" width="4.7109375" style="378" customWidth="1"/>
    <col min="265" max="265" width="9" style="378" customWidth="1"/>
    <col min="266" max="266" width="11.7109375" style="378" customWidth="1"/>
    <col min="267" max="267" width="12.42578125" style="378" customWidth="1"/>
    <col min="268" max="268" width="10.140625" style="378" customWidth="1"/>
    <col min="269" max="272" width="0" style="378" hidden="1" customWidth="1"/>
    <col min="273" max="273" width="11.28515625" style="378" customWidth="1"/>
    <col min="274" max="274" width="34.42578125" style="378" customWidth="1"/>
    <col min="275" max="512" width="9.140625" style="378"/>
    <col min="513" max="516" width="2" style="378" customWidth="1"/>
    <col min="517" max="517" width="2.140625" style="378" customWidth="1"/>
    <col min="518" max="518" width="3.5703125" style="378" customWidth="1"/>
    <col min="519" max="519" width="34.28515625" style="378" customWidth="1"/>
    <col min="520" max="520" width="4.7109375" style="378" customWidth="1"/>
    <col min="521" max="521" width="9" style="378" customWidth="1"/>
    <col min="522" max="522" width="11.7109375" style="378" customWidth="1"/>
    <col min="523" max="523" width="12.42578125" style="378" customWidth="1"/>
    <col min="524" max="524" width="10.140625" style="378" customWidth="1"/>
    <col min="525" max="528" width="0" style="378" hidden="1" customWidth="1"/>
    <col min="529" max="529" width="11.28515625" style="378" customWidth="1"/>
    <col min="530" max="530" width="34.42578125" style="378" customWidth="1"/>
    <col min="531" max="768" width="9.140625" style="378"/>
    <col min="769" max="772" width="2" style="378" customWidth="1"/>
    <col min="773" max="773" width="2.140625" style="378" customWidth="1"/>
    <col min="774" max="774" width="3.5703125" style="378" customWidth="1"/>
    <col min="775" max="775" width="34.28515625" style="378" customWidth="1"/>
    <col min="776" max="776" width="4.7109375" style="378" customWidth="1"/>
    <col min="777" max="777" width="9" style="378" customWidth="1"/>
    <col min="778" max="778" width="11.7109375" style="378" customWidth="1"/>
    <col min="779" max="779" width="12.42578125" style="378" customWidth="1"/>
    <col min="780" max="780" width="10.140625" style="378" customWidth="1"/>
    <col min="781" max="784" width="0" style="378" hidden="1" customWidth="1"/>
    <col min="785" max="785" width="11.28515625" style="378" customWidth="1"/>
    <col min="786" max="786" width="34.42578125" style="378" customWidth="1"/>
    <col min="787" max="1024" width="9.140625" style="378"/>
    <col min="1025" max="1028" width="2" style="378" customWidth="1"/>
    <col min="1029" max="1029" width="2.140625" style="378" customWidth="1"/>
    <col min="1030" max="1030" width="3.5703125" style="378" customWidth="1"/>
    <col min="1031" max="1031" width="34.28515625" style="378" customWidth="1"/>
    <col min="1032" max="1032" width="4.7109375" style="378" customWidth="1"/>
    <col min="1033" max="1033" width="9" style="378" customWidth="1"/>
    <col min="1034" max="1034" width="11.7109375" style="378" customWidth="1"/>
    <col min="1035" max="1035" width="12.42578125" style="378" customWidth="1"/>
    <col min="1036" max="1036" width="10.140625" style="378" customWidth="1"/>
    <col min="1037" max="1040" width="0" style="378" hidden="1" customWidth="1"/>
    <col min="1041" max="1041" width="11.28515625" style="378" customWidth="1"/>
    <col min="1042" max="1042" width="34.42578125" style="378" customWidth="1"/>
    <col min="1043" max="1280" width="9.140625" style="378"/>
    <col min="1281" max="1284" width="2" style="378" customWidth="1"/>
    <col min="1285" max="1285" width="2.140625" style="378" customWidth="1"/>
    <col min="1286" max="1286" width="3.5703125" style="378" customWidth="1"/>
    <col min="1287" max="1287" width="34.28515625" style="378" customWidth="1"/>
    <col min="1288" max="1288" width="4.7109375" style="378" customWidth="1"/>
    <col min="1289" max="1289" width="9" style="378" customWidth="1"/>
    <col min="1290" max="1290" width="11.7109375" style="378" customWidth="1"/>
    <col min="1291" max="1291" width="12.42578125" style="378" customWidth="1"/>
    <col min="1292" max="1292" width="10.140625" style="378" customWidth="1"/>
    <col min="1293" max="1296" width="0" style="378" hidden="1" customWidth="1"/>
    <col min="1297" max="1297" width="11.28515625" style="378" customWidth="1"/>
    <col min="1298" max="1298" width="34.42578125" style="378" customWidth="1"/>
    <col min="1299" max="1536" width="9.140625" style="378"/>
    <col min="1537" max="1540" width="2" style="378" customWidth="1"/>
    <col min="1541" max="1541" width="2.140625" style="378" customWidth="1"/>
    <col min="1542" max="1542" width="3.5703125" style="378" customWidth="1"/>
    <col min="1543" max="1543" width="34.28515625" style="378" customWidth="1"/>
    <col min="1544" max="1544" width="4.7109375" style="378" customWidth="1"/>
    <col min="1545" max="1545" width="9" style="378" customWidth="1"/>
    <col min="1546" max="1546" width="11.7109375" style="378" customWidth="1"/>
    <col min="1547" max="1547" width="12.42578125" style="378" customWidth="1"/>
    <col min="1548" max="1548" width="10.140625" style="378" customWidth="1"/>
    <col min="1549" max="1552" width="0" style="378" hidden="1" customWidth="1"/>
    <col min="1553" max="1553" width="11.28515625" style="378" customWidth="1"/>
    <col min="1554" max="1554" width="34.42578125" style="378" customWidth="1"/>
    <col min="1555" max="1792" width="9.140625" style="378"/>
    <col min="1793" max="1796" width="2" style="378" customWidth="1"/>
    <col min="1797" max="1797" width="2.140625" style="378" customWidth="1"/>
    <col min="1798" max="1798" width="3.5703125" style="378" customWidth="1"/>
    <col min="1799" max="1799" width="34.28515625" style="378" customWidth="1"/>
    <col min="1800" max="1800" width="4.7109375" style="378" customWidth="1"/>
    <col min="1801" max="1801" width="9" style="378" customWidth="1"/>
    <col min="1802" max="1802" width="11.7109375" style="378" customWidth="1"/>
    <col min="1803" max="1803" width="12.42578125" style="378" customWidth="1"/>
    <col min="1804" max="1804" width="10.140625" style="378" customWidth="1"/>
    <col min="1805" max="1808" width="0" style="378" hidden="1" customWidth="1"/>
    <col min="1809" max="1809" width="11.28515625" style="378" customWidth="1"/>
    <col min="1810" max="1810" width="34.42578125" style="378" customWidth="1"/>
    <col min="1811" max="2048" width="9.140625" style="378"/>
    <col min="2049" max="2052" width="2" style="378" customWidth="1"/>
    <col min="2053" max="2053" width="2.140625" style="378" customWidth="1"/>
    <col min="2054" max="2054" width="3.5703125" style="378" customWidth="1"/>
    <col min="2055" max="2055" width="34.28515625" style="378" customWidth="1"/>
    <col min="2056" max="2056" width="4.7109375" style="378" customWidth="1"/>
    <col min="2057" max="2057" width="9" style="378" customWidth="1"/>
    <col min="2058" max="2058" width="11.7109375" style="378" customWidth="1"/>
    <col min="2059" max="2059" width="12.42578125" style="378" customWidth="1"/>
    <col min="2060" max="2060" width="10.140625" style="378" customWidth="1"/>
    <col min="2061" max="2064" width="0" style="378" hidden="1" customWidth="1"/>
    <col min="2065" max="2065" width="11.28515625" style="378" customWidth="1"/>
    <col min="2066" max="2066" width="34.42578125" style="378" customWidth="1"/>
    <col min="2067" max="2304" width="9.140625" style="378"/>
    <col min="2305" max="2308" width="2" style="378" customWidth="1"/>
    <col min="2309" max="2309" width="2.140625" style="378" customWidth="1"/>
    <col min="2310" max="2310" width="3.5703125" style="378" customWidth="1"/>
    <col min="2311" max="2311" width="34.28515625" style="378" customWidth="1"/>
    <col min="2312" max="2312" width="4.7109375" style="378" customWidth="1"/>
    <col min="2313" max="2313" width="9" style="378" customWidth="1"/>
    <col min="2314" max="2314" width="11.7109375" style="378" customWidth="1"/>
    <col min="2315" max="2315" width="12.42578125" style="378" customWidth="1"/>
    <col min="2316" max="2316" width="10.140625" style="378" customWidth="1"/>
    <col min="2317" max="2320" width="0" style="378" hidden="1" customWidth="1"/>
    <col min="2321" max="2321" width="11.28515625" style="378" customWidth="1"/>
    <col min="2322" max="2322" width="34.42578125" style="378" customWidth="1"/>
    <col min="2323" max="2560" width="9.140625" style="378"/>
    <col min="2561" max="2564" width="2" style="378" customWidth="1"/>
    <col min="2565" max="2565" width="2.140625" style="378" customWidth="1"/>
    <col min="2566" max="2566" width="3.5703125" style="378" customWidth="1"/>
    <col min="2567" max="2567" width="34.28515625" style="378" customWidth="1"/>
    <col min="2568" max="2568" width="4.7109375" style="378" customWidth="1"/>
    <col min="2569" max="2569" width="9" style="378" customWidth="1"/>
    <col min="2570" max="2570" width="11.7109375" style="378" customWidth="1"/>
    <col min="2571" max="2571" width="12.42578125" style="378" customWidth="1"/>
    <col min="2572" max="2572" width="10.140625" style="378" customWidth="1"/>
    <col min="2573" max="2576" width="0" style="378" hidden="1" customWidth="1"/>
    <col min="2577" max="2577" width="11.28515625" style="378" customWidth="1"/>
    <col min="2578" max="2578" width="34.42578125" style="378" customWidth="1"/>
    <col min="2579" max="2816" width="9.140625" style="378"/>
    <col min="2817" max="2820" width="2" style="378" customWidth="1"/>
    <col min="2821" max="2821" width="2.140625" style="378" customWidth="1"/>
    <col min="2822" max="2822" width="3.5703125" style="378" customWidth="1"/>
    <col min="2823" max="2823" width="34.28515625" style="378" customWidth="1"/>
    <col min="2824" max="2824" width="4.7109375" style="378" customWidth="1"/>
    <col min="2825" max="2825" width="9" style="378" customWidth="1"/>
    <col min="2826" max="2826" width="11.7109375" style="378" customWidth="1"/>
    <col min="2827" max="2827" width="12.42578125" style="378" customWidth="1"/>
    <col min="2828" max="2828" width="10.140625" style="378" customWidth="1"/>
    <col min="2829" max="2832" width="0" style="378" hidden="1" customWidth="1"/>
    <col min="2833" max="2833" width="11.28515625" style="378" customWidth="1"/>
    <col min="2834" max="2834" width="34.42578125" style="378" customWidth="1"/>
    <col min="2835" max="3072" width="9.140625" style="378"/>
    <col min="3073" max="3076" width="2" style="378" customWidth="1"/>
    <col min="3077" max="3077" width="2.140625" style="378" customWidth="1"/>
    <col min="3078" max="3078" width="3.5703125" style="378" customWidth="1"/>
    <col min="3079" max="3079" width="34.28515625" style="378" customWidth="1"/>
    <col min="3080" max="3080" width="4.7109375" style="378" customWidth="1"/>
    <col min="3081" max="3081" width="9" style="378" customWidth="1"/>
    <col min="3082" max="3082" width="11.7109375" style="378" customWidth="1"/>
    <col min="3083" max="3083" width="12.42578125" style="378" customWidth="1"/>
    <col min="3084" max="3084" width="10.140625" style="378" customWidth="1"/>
    <col min="3085" max="3088" width="0" style="378" hidden="1" customWidth="1"/>
    <col min="3089" max="3089" width="11.28515625" style="378" customWidth="1"/>
    <col min="3090" max="3090" width="34.42578125" style="378" customWidth="1"/>
    <col min="3091" max="3328" width="9.140625" style="378"/>
    <col min="3329" max="3332" width="2" style="378" customWidth="1"/>
    <col min="3333" max="3333" width="2.140625" style="378" customWidth="1"/>
    <col min="3334" max="3334" width="3.5703125" style="378" customWidth="1"/>
    <col min="3335" max="3335" width="34.28515625" style="378" customWidth="1"/>
    <col min="3336" max="3336" width="4.7109375" style="378" customWidth="1"/>
    <col min="3337" max="3337" width="9" style="378" customWidth="1"/>
    <col min="3338" max="3338" width="11.7109375" style="378" customWidth="1"/>
    <col min="3339" max="3339" width="12.42578125" style="378" customWidth="1"/>
    <col min="3340" max="3340" width="10.140625" style="378" customWidth="1"/>
    <col min="3341" max="3344" width="0" style="378" hidden="1" customWidth="1"/>
    <col min="3345" max="3345" width="11.28515625" style="378" customWidth="1"/>
    <col min="3346" max="3346" width="34.42578125" style="378" customWidth="1"/>
    <col min="3347" max="3584" width="9.140625" style="378"/>
    <col min="3585" max="3588" width="2" style="378" customWidth="1"/>
    <col min="3589" max="3589" width="2.140625" style="378" customWidth="1"/>
    <col min="3590" max="3590" width="3.5703125" style="378" customWidth="1"/>
    <col min="3591" max="3591" width="34.28515625" style="378" customWidth="1"/>
    <col min="3592" max="3592" width="4.7109375" style="378" customWidth="1"/>
    <col min="3593" max="3593" width="9" style="378" customWidth="1"/>
    <col min="3594" max="3594" width="11.7109375" style="378" customWidth="1"/>
    <col min="3595" max="3595" width="12.42578125" style="378" customWidth="1"/>
    <col min="3596" max="3596" width="10.140625" style="378" customWidth="1"/>
    <col min="3597" max="3600" width="0" style="378" hidden="1" customWidth="1"/>
    <col min="3601" max="3601" width="11.28515625" style="378" customWidth="1"/>
    <col min="3602" max="3602" width="34.42578125" style="378" customWidth="1"/>
    <col min="3603" max="3840" width="9.140625" style="378"/>
    <col min="3841" max="3844" width="2" style="378" customWidth="1"/>
    <col min="3845" max="3845" width="2.140625" style="378" customWidth="1"/>
    <col min="3846" max="3846" width="3.5703125" style="378" customWidth="1"/>
    <col min="3847" max="3847" width="34.28515625" style="378" customWidth="1"/>
    <col min="3848" max="3848" width="4.7109375" style="378" customWidth="1"/>
    <col min="3849" max="3849" width="9" style="378" customWidth="1"/>
    <col min="3850" max="3850" width="11.7109375" style="378" customWidth="1"/>
    <col min="3851" max="3851" width="12.42578125" style="378" customWidth="1"/>
    <col min="3852" max="3852" width="10.140625" style="378" customWidth="1"/>
    <col min="3853" max="3856" width="0" style="378" hidden="1" customWidth="1"/>
    <col min="3857" max="3857" width="11.28515625" style="378" customWidth="1"/>
    <col min="3858" max="3858" width="34.42578125" style="378" customWidth="1"/>
    <col min="3859" max="4096" width="9.140625" style="378"/>
    <col min="4097" max="4100" width="2" style="378" customWidth="1"/>
    <col min="4101" max="4101" width="2.140625" style="378" customWidth="1"/>
    <col min="4102" max="4102" width="3.5703125" style="378" customWidth="1"/>
    <col min="4103" max="4103" width="34.28515625" style="378" customWidth="1"/>
    <col min="4104" max="4104" width="4.7109375" style="378" customWidth="1"/>
    <col min="4105" max="4105" width="9" style="378" customWidth="1"/>
    <col min="4106" max="4106" width="11.7109375" style="378" customWidth="1"/>
    <col min="4107" max="4107" width="12.42578125" style="378" customWidth="1"/>
    <col min="4108" max="4108" width="10.140625" style="378" customWidth="1"/>
    <col min="4109" max="4112" width="0" style="378" hidden="1" customWidth="1"/>
    <col min="4113" max="4113" width="11.28515625" style="378" customWidth="1"/>
    <col min="4114" max="4114" width="34.42578125" style="378" customWidth="1"/>
    <col min="4115" max="4352" width="9.140625" style="378"/>
    <col min="4353" max="4356" width="2" style="378" customWidth="1"/>
    <col min="4357" max="4357" width="2.140625" style="378" customWidth="1"/>
    <col min="4358" max="4358" width="3.5703125" style="378" customWidth="1"/>
    <col min="4359" max="4359" width="34.28515625" style="378" customWidth="1"/>
    <col min="4360" max="4360" width="4.7109375" style="378" customWidth="1"/>
    <col min="4361" max="4361" width="9" style="378" customWidth="1"/>
    <col min="4362" max="4362" width="11.7109375" style="378" customWidth="1"/>
    <col min="4363" max="4363" width="12.42578125" style="378" customWidth="1"/>
    <col min="4364" max="4364" width="10.140625" style="378" customWidth="1"/>
    <col min="4365" max="4368" width="0" style="378" hidden="1" customWidth="1"/>
    <col min="4369" max="4369" width="11.28515625" style="378" customWidth="1"/>
    <col min="4370" max="4370" width="34.42578125" style="378" customWidth="1"/>
    <col min="4371" max="4608" width="9.140625" style="378"/>
    <col min="4609" max="4612" width="2" style="378" customWidth="1"/>
    <col min="4613" max="4613" width="2.140625" style="378" customWidth="1"/>
    <col min="4614" max="4614" width="3.5703125" style="378" customWidth="1"/>
    <col min="4615" max="4615" width="34.28515625" style="378" customWidth="1"/>
    <col min="4616" max="4616" width="4.7109375" style="378" customWidth="1"/>
    <col min="4617" max="4617" width="9" style="378" customWidth="1"/>
    <col min="4618" max="4618" width="11.7109375" style="378" customWidth="1"/>
    <col min="4619" max="4619" width="12.42578125" style="378" customWidth="1"/>
    <col min="4620" max="4620" width="10.140625" style="378" customWidth="1"/>
    <col min="4621" max="4624" width="0" style="378" hidden="1" customWidth="1"/>
    <col min="4625" max="4625" width="11.28515625" style="378" customWidth="1"/>
    <col min="4626" max="4626" width="34.42578125" style="378" customWidth="1"/>
    <col min="4627" max="4864" width="9.140625" style="378"/>
    <col min="4865" max="4868" width="2" style="378" customWidth="1"/>
    <col min="4869" max="4869" width="2.140625" style="378" customWidth="1"/>
    <col min="4870" max="4870" width="3.5703125" style="378" customWidth="1"/>
    <col min="4871" max="4871" width="34.28515625" style="378" customWidth="1"/>
    <col min="4872" max="4872" width="4.7109375" style="378" customWidth="1"/>
    <col min="4873" max="4873" width="9" style="378" customWidth="1"/>
    <col min="4874" max="4874" width="11.7109375" style="378" customWidth="1"/>
    <col min="4875" max="4875" width="12.42578125" style="378" customWidth="1"/>
    <col min="4876" max="4876" width="10.140625" style="378" customWidth="1"/>
    <col min="4877" max="4880" width="0" style="378" hidden="1" customWidth="1"/>
    <col min="4881" max="4881" width="11.28515625" style="378" customWidth="1"/>
    <col min="4882" max="4882" width="34.42578125" style="378" customWidth="1"/>
    <col min="4883" max="5120" width="9.140625" style="378"/>
    <col min="5121" max="5124" width="2" style="378" customWidth="1"/>
    <col min="5125" max="5125" width="2.140625" style="378" customWidth="1"/>
    <col min="5126" max="5126" width="3.5703125" style="378" customWidth="1"/>
    <col min="5127" max="5127" width="34.28515625" style="378" customWidth="1"/>
    <col min="5128" max="5128" width="4.7109375" style="378" customWidth="1"/>
    <col min="5129" max="5129" width="9" style="378" customWidth="1"/>
    <col min="5130" max="5130" width="11.7109375" style="378" customWidth="1"/>
    <col min="5131" max="5131" width="12.42578125" style="378" customWidth="1"/>
    <col min="5132" max="5132" width="10.140625" style="378" customWidth="1"/>
    <col min="5133" max="5136" width="0" style="378" hidden="1" customWidth="1"/>
    <col min="5137" max="5137" width="11.28515625" style="378" customWidth="1"/>
    <col min="5138" max="5138" width="34.42578125" style="378" customWidth="1"/>
    <col min="5139" max="5376" width="9.140625" style="378"/>
    <col min="5377" max="5380" width="2" style="378" customWidth="1"/>
    <col min="5381" max="5381" width="2.140625" style="378" customWidth="1"/>
    <col min="5382" max="5382" width="3.5703125" style="378" customWidth="1"/>
    <col min="5383" max="5383" width="34.28515625" style="378" customWidth="1"/>
    <col min="5384" max="5384" width="4.7109375" style="378" customWidth="1"/>
    <col min="5385" max="5385" width="9" style="378" customWidth="1"/>
    <col min="5386" max="5386" width="11.7109375" style="378" customWidth="1"/>
    <col min="5387" max="5387" width="12.42578125" style="378" customWidth="1"/>
    <col min="5388" max="5388" width="10.140625" style="378" customWidth="1"/>
    <col min="5389" max="5392" width="0" style="378" hidden="1" customWidth="1"/>
    <col min="5393" max="5393" width="11.28515625" style="378" customWidth="1"/>
    <col min="5394" max="5394" width="34.42578125" style="378" customWidth="1"/>
    <col min="5395" max="5632" width="9.140625" style="378"/>
    <col min="5633" max="5636" width="2" style="378" customWidth="1"/>
    <col min="5637" max="5637" width="2.140625" style="378" customWidth="1"/>
    <col min="5638" max="5638" width="3.5703125" style="378" customWidth="1"/>
    <col min="5639" max="5639" width="34.28515625" style="378" customWidth="1"/>
    <col min="5640" max="5640" width="4.7109375" style="378" customWidth="1"/>
    <col min="5641" max="5641" width="9" style="378" customWidth="1"/>
    <col min="5642" max="5642" width="11.7109375" style="378" customWidth="1"/>
    <col min="5643" max="5643" width="12.42578125" style="378" customWidth="1"/>
    <col min="5644" max="5644" width="10.140625" style="378" customWidth="1"/>
    <col min="5645" max="5648" width="0" style="378" hidden="1" customWidth="1"/>
    <col min="5649" max="5649" width="11.28515625" style="378" customWidth="1"/>
    <col min="5650" max="5650" width="34.42578125" style="378" customWidth="1"/>
    <col min="5651" max="5888" width="9.140625" style="378"/>
    <col min="5889" max="5892" width="2" style="378" customWidth="1"/>
    <col min="5893" max="5893" width="2.140625" style="378" customWidth="1"/>
    <col min="5894" max="5894" width="3.5703125" style="378" customWidth="1"/>
    <col min="5895" max="5895" width="34.28515625" style="378" customWidth="1"/>
    <col min="5896" max="5896" width="4.7109375" style="378" customWidth="1"/>
    <col min="5897" max="5897" width="9" style="378" customWidth="1"/>
    <col min="5898" max="5898" width="11.7109375" style="378" customWidth="1"/>
    <col min="5899" max="5899" width="12.42578125" style="378" customWidth="1"/>
    <col min="5900" max="5900" width="10.140625" style="378" customWidth="1"/>
    <col min="5901" max="5904" width="0" style="378" hidden="1" customWidth="1"/>
    <col min="5905" max="5905" width="11.28515625" style="378" customWidth="1"/>
    <col min="5906" max="5906" width="34.42578125" style="378" customWidth="1"/>
    <col min="5907" max="6144" width="9.140625" style="378"/>
    <col min="6145" max="6148" width="2" style="378" customWidth="1"/>
    <col min="6149" max="6149" width="2.140625" style="378" customWidth="1"/>
    <col min="6150" max="6150" width="3.5703125" style="378" customWidth="1"/>
    <col min="6151" max="6151" width="34.28515625" style="378" customWidth="1"/>
    <col min="6152" max="6152" width="4.7109375" style="378" customWidth="1"/>
    <col min="6153" max="6153" width="9" style="378" customWidth="1"/>
    <col min="6154" max="6154" width="11.7109375" style="378" customWidth="1"/>
    <col min="6155" max="6155" width="12.42578125" style="378" customWidth="1"/>
    <col min="6156" max="6156" width="10.140625" style="378" customWidth="1"/>
    <col min="6157" max="6160" width="0" style="378" hidden="1" customWidth="1"/>
    <col min="6161" max="6161" width="11.28515625" style="378" customWidth="1"/>
    <col min="6162" max="6162" width="34.42578125" style="378" customWidth="1"/>
    <col min="6163" max="6400" width="9.140625" style="378"/>
    <col min="6401" max="6404" width="2" style="378" customWidth="1"/>
    <col min="6405" max="6405" width="2.140625" style="378" customWidth="1"/>
    <col min="6406" max="6406" width="3.5703125" style="378" customWidth="1"/>
    <col min="6407" max="6407" width="34.28515625" style="378" customWidth="1"/>
    <col min="6408" max="6408" width="4.7109375" style="378" customWidth="1"/>
    <col min="6409" max="6409" width="9" style="378" customWidth="1"/>
    <col min="6410" max="6410" width="11.7109375" style="378" customWidth="1"/>
    <col min="6411" max="6411" width="12.42578125" style="378" customWidth="1"/>
    <col min="6412" max="6412" width="10.140625" style="378" customWidth="1"/>
    <col min="6413" max="6416" width="0" style="378" hidden="1" customWidth="1"/>
    <col min="6417" max="6417" width="11.28515625" style="378" customWidth="1"/>
    <col min="6418" max="6418" width="34.42578125" style="378" customWidth="1"/>
    <col min="6419" max="6656" width="9.140625" style="378"/>
    <col min="6657" max="6660" width="2" style="378" customWidth="1"/>
    <col min="6661" max="6661" width="2.140625" style="378" customWidth="1"/>
    <col min="6662" max="6662" width="3.5703125" style="378" customWidth="1"/>
    <col min="6663" max="6663" width="34.28515625" style="378" customWidth="1"/>
    <col min="6664" max="6664" width="4.7109375" style="378" customWidth="1"/>
    <col min="6665" max="6665" width="9" style="378" customWidth="1"/>
    <col min="6666" max="6666" width="11.7109375" style="378" customWidth="1"/>
    <col min="6667" max="6667" width="12.42578125" style="378" customWidth="1"/>
    <col min="6668" max="6668" width="10.140625" style="378" customWidth="1"/>
    <col min="6669" max="6672" width="0" style="378" hidden="1" customWidth="1"/>
    <col min="6673" max="6673" width="11.28515625" style="378" customWidth="1"/>
    <col min="6674" max="6674" width="34.42578125" style="378" customWidth="1"/>
    <col min="6675" max="6912" width="9.140625" style="378"/>
    <col min="6913" max="6916" width="2" style="378" customWidth="1"/>
    <col min="6917" max="6917" width="2.140625" style="378" customWidth="1"/>
    <col min="6918" max="6918" width="3.5703125" style="378" customWidth="1"/>
    <col min="6919" max="6919" width="34.28515625" style="378" customWidth="1"/>
    <col min="6920" max="6920" width="4.7109375" style="378" customWidth="1"/>
    <col min="6921" max="6921" width="9" style="378" customWidth="1"/>
    <col min="6922" max="6922" width="11.7109375" style="378" customWidth="1"/>
    <col min="6923" max="6923" width="12.42578125" style="378" customWidth="1"/>
    <col min="6924" max="6924" width="10.140625" style="378" customWidth="1"/>
    <col min="6925" max="6928" width="0" style="378" hidden="1" customWidth="1"/>
    <col min="6929" max="6929" width="11.28515625" style="378" customWidth="1"/>
    <col min="6930" max="6930" width="34.42578125" style="378" customWidth="1"/>
    <col min="6931" max="7168" width="9.140625" style="378"/>
    <col min="7169" max="7172" width="2" style="378" customWidth="1"/>
    <col min="7173" max="7173" width="2.140625" style="378" customWidth="1"/>
    <col min="7174" max="7174" width="3.5703125" style="378" customWidth="1"/>
    <col min="7175" max="7175" width="34.28515625" style="378" customWidth="1"/>
    <col min="7176" max="7176" width="4.7109375" style="378" customWidth="1"/>
    <col min="7177" max="7177" width="9" style="378" customWidth="1"/>
    <col min="7178" max="7178" width="11.7109375" style="378" customWidth="1"/>
    <col min="7179" max="7179" width="12.42578125" style="378" customWidth="1"/>
    <col min="7180" max="7180" width="10.140625" style="378" customWidth="1"/>
    <col min="7181" max="7184" width="0" style="378" hidden="1" customWidth="1"/>
    <col min="7185" max="7185" width="11.28515625" style="378" customWidth="1"/>
    <col min="7186" max="7186" width="34.42578125" style="378" customWidth="1"/>
    <col min="7187" max="7424" width="9.140625" style="378"/>
    <col min="7425" max="7428" width="2" style="378" customWidth="1"/>
    <col min="7429" max="7429" width="2.140625" style="378" customWidth="1"/>
    <col min="7430" max="7430" width="3.5703125" style="378" customWidth="1"/>
    <col min="7431" max="7431" width="34.28515625" style="378" customWidth="1"/>
    <col min="7432" max="7432" width="4.7109375" style="378" customWidth="1"/>
    <col min="7433" max="7433" width="9" style="378" customWidth="1"/>
    <col min="7434" max="7434" width="11.7109375" style="378" customWidth="1"/>
    <col min="7435" max="7435" width="12.42578125" style="378" customWidth="1"/>
    <col min="7436" max="7436" width="10.140625" style="378" customWidth="1"/>
    <col min="7437" max="7440" width="0" style="378" hidden="1" customWidth="1"/>
    <col min="7441" max="7441" width="11.28515625" style="378" customWidth="1"/>
    <col min="7442" max="7442" width="34.42578125" style="378" customWidth="1"/>
    <col min="7443" max="7680" width="9.140625" style="378"/>
    <col min="7681" max="7684" width="2" style="378" customWidth="1"/>
    <col min="7685" max="7685" width="2.140625" style="378" customWidth="1"/>
    <col min="7686" max="7686" width="3.5703125" style="378" customWidth="1"/>
    <col min="7687" max="7687" width="34.28515625" style="378" customWidth="1"/>
    <col min="7688" max="7688" width="4.7109375" style="378" customWidth="1"/>
    <col min="7689" max="7689" width="9" style="378" customWidth="1"/>
    <col min="7690" max="7690" width="11.7109375" style="378" customWidth="1"/>
    <col min="7691" max="7691" width="12.42578125" style="378" customWidth="1"/>
    <col min="7692" max="7692" width="10.140625" style="378" customWidth="1"/>
    <col min="7693" max="7696" width="0" style="378" hidden="1" customWidth="1"/>
    <col min="7697" max="7697" width="11.28515625" style="378" customWidth="1"/>
    <col min="7698" max="7698" width="34.42578125" style="378" customWidth="1"/>
    <col min="7699" max="7936" width="9.140625" style="378"/>
    <col min="7937" max="7940" width="2" style="378" customWidth="1"/>
    <col min="7941" max="7941" width="2.140625" style="378" customWidth="1"/>
    <col min="7942" max="7942" width="3.5703125" style="378" customWidth="1"/>
    <col min="7943" max="7943" width="34.28515625" style="378" customWidth="1"/>
    <col min="7944" max="7944" width="4.7109375" style="378" customWidth="1"/>
    <col min="7945" max="7945" width="9" style="378" customWidth="1"/>
    <col min="7946" max="7946" width="11.7109375" style="378" customWidth="1"/>
    <col min="7947" max="7947" width="12.42578125" style="378" customWidth="1"/>
    <col min="7948" max="7948" width="10.140625" style="378" customWidth="1"/>
    <col min="7949" max="7952" width="0" style="378" hidden="1" customWidth="1"/>
    <col min="7953" max="7953" width="11.28515625" style="378" customWidth="1"/>
    <col min="7954" max="7954" width="34.42578125" style="378" customWidth="1"/>
    <col min="7955" max="8192" width="9.140625" style="378"/>
    <col min="8193" max="8196" width="2" style="378" customWidth="1"/>
    <col min="8197" max="8197" width="2.140625" style="378" customWidth="1"/>
    <col min="8198" max="8198" width="3.5703125" style="378" customWidth="1"/>
    <col min="8199" max="8199" width="34.28515625" style="378" customWidth="1"/>
    <col min="8200" max="8200" width="4.7109375" style="378" customWidth="1"/>
    <col min="8201" max="8201" width="9" style="378" customWidth="1"/>
    <col min="8202" max="8202" width="11.7109375" style="378" customWidth="1"/>
    <col min="8203" max="8203" width="12.42578125" style="378" customWidth="1"/>
    <col min="8204" max="8204" width="10.140625" style="378" customWidth="1"/>
    <col min="8205" max="8208" width="0" style="378" hidden="1" customWidth="1"/>
    <col min="8209" max="8209" width="11.28515625" style="378" customWidth="1"/>
    <col min="8210" max="8210" width="34.42578125" style="378" customWidth="1"/>
    <col min="8211" max="8448" width="9.140625" style="378"/>
    <col min="8449" max="8452" width="2" style="378" customWidth="1"/>
    <col min="8453" max="8453" width="2.140625" style="378" customWidth="1"/>
    <col min="8454" max="8454" width="3.5703125" style="378" customWidth="1"/>
    <col min="8455" max="8455" width="34.28515625" style="378" customWidth="1"/>
    <col min="8456" max="8456" width="4.7109375" style="378" customWidth="1"/>
    <col min="8457" max="8457" width="9" style="378" customWidth="1"/>
    <col min="8458" max="8458" width="11.7109375" style="378" customWidth="1"/>
    <col min="8459" max="8459" width="12.42578125" style="378" customWidth="1"/>
    <col min="8460" max="8460" width="10.140625" style="378" customWidth="1"/>
    <col min="8461" max="8464" width="0" style="378" hidden="1" customWidth="1"/>
    <col min="8465" max="8465" width="11.28515625" style="378" customWidth="1"/>
    <col min="8466" max="8466" width="34.42578125" style="378" customWidth="1"/>
    <col min="8467" max="8704" width="9.140625" style="378"/>
    <col min="8705" max="8708" width="2" style="378" customWidth="1"/>
    <col min="8709" max="8709" width="2.140625" style="378" customWidth="1"/>
    <col min="8710" max="8710" width="3.5703125" style="378" customWidth="1"/>
    <col min="8711" max="8711" width="34.28515625" style="378" customWidth="1"/>
    <col min="8712" max="8712" width="4.7109375" style="378" customWidth="1"/>
    <col min="8713" max="8713" width="9" style="378" customWidth="1"/>
    <col min="8714" max="8714" width="11.7109375" style="378" customWidth="1"/>
    <col min="8715" max="8715" width="12.42578125" style="378" customWidth="1"/>
    <col min="8716" max="8716" width="10.140625" style="378" customWidth="1"/>
    <col min="8717" max="8720" width="0" style="378" hidden="1" customWidth="1"/>
    <col min="8721" max="8721" width="11.28515625" style="378" customWidth="1"/>
    <col min="8722" max="8722" width="34.42578125" style="378" customWidth="1"/>
    <col min="8723" max="8960" width="9.140625" style="378"/>
    <col min="8961" max="8964" width="2" style="378" customWidth="1"/>
    <col min="8965" max="8965" width="2.140625" style="378" customWidth="1"/>
    <col min="8966" max="8966" width="3.5703125" style="378" customWidth="1"/>
    <col min="8967" max="8967" width="34.28515625" style="378" customWidth="1"/>
    <col min="8968" max="8968" width="4.7109375" style="378" customWidth="1"/>
    <col min="8969" max="8969" width="9" style="378" customWidth="1"/>
    <col min="8970" max="8970" width="11.7109375" style="378" customWidth="1"/>
    <col min="8971" max="8971" width="12.42578125" style="378" customWidth="1"/>
    <col min="8972" max="8972" width="10.140625" style="378" customWidth="1"/>
    <col min="8973" max="8976" width="0" style="378" hidden="1" customWidth="1"/>
    <col min="8977" max="8977" width="11.28515625" style="378" customWidth="1"/>
    <col min="8978" max="8978" width="34.42578125" style="378" customWidth="1"/>
    <col min="8979" max="9216" width="9.140625" style="378"/>
    <col min="9217" max="9220" width="2" style="378" customWidth="1"/>
    <col min="9221" max="9221" width="2.140625" style="378" customWidth="1"/>
    <col min="9222" max="9222" width="3.5703125" style="378" customWidth="1"/>
    <col min="9223" max="9223" width="34.28515625" style="378" customWidth="1"/>
    <col min="9224" max="9224" width="4.7109375" style="378" customWidth="1"/>
    <col min="9225" max="9225" width="9" style="378" customWidth="1"/>
    <col min="9226" max="9226" width="11.7109375" style="378" customWidth="1"/>
    <col min="9227" max="9227" width="12.42578125" style="378" customWidth="1"/>
    <col min="9228" max="9228" width="10.140625" style="378" customWidth="1"/>
    <col min="9229" max="9232" width="0" style="378" hidden="1" customWidth="1"/>
    <col min="9233" max="9233" width="11.28515625" style="378" customWidth="1"/>
    <col min="9234" max="9234" width="34.42578125" style="378" customWidth="1"/>
    <col min="9235" max="9472" width="9.140625" style="378"/>
    <col min="9473" max="9476" width="2" style="378" customWidth="1"/>
    <col min="9477" max="9477" width="2.140625" style="378" customWidth="1"/>
    <col min="9478" max="9478" width="3.5703125" style="378" customWidth="1"/>
    <col min="9479" max="9479" width="34.28515625" style="378" customWidth="1"/>
    <col min="9480" max="9480" width="4.7109375" style="378" customWidth="1"/>
    <col min="9481" max="9481" width="9" style="378" customWidth="1"/>
    <col min="9482" max="9482" width="11.7109375" style="378" customWidth="1"/>
    <col min="9483" max="9483" width="12.42578125" style="378" customWidth="1"/>
    <col min="9484" max="9484" width="10.140625" style="378" customWidth="1"/>
    <col min="9485" max="9488" width="0" style="378" hidden="1" customWidth="1"/>
    <col min="9489" max="9489" width="11.28515625" style="378" customWidth="1"/>
    <col min="9490" max="9490" width="34.42578125" style="378" customWidth="1"/>
    <col min="9491" max="9728" width="9.140625" style="378"/>
    <col min="9729" max="9732" width="2" style="378" customWidth="1"/>
    <col min="9733" max="9733" width="2.140625" style="378" customWidth="1"/>
    <col min="9734" max="9734" width="3.5703125" style="378" customWidth="1"/>
    <col min="9735" max="9735" width="34.28515625" style="378" customWidth="1"/>
    <col min="9736" max="9736" width="4.7109375" style="378" customWidth="1"/>
    <col min="9737" max="9737" width="9" style="378" customWidth="1"/>
    <col min="9738" max="9738" width="11.7109375" style="378" customWidth="1"/>
    <col min="9739" max="9739" width="12.42578125" style="378" customWidth="1"/>
    <col min="9740" max="9740" width="10.140625" style="378" customWidth="1"/>
    <col min="9741" max="9744" width="0" style="378" hidden="1" customWidth="1"/>
    <col min="9745" max="9745" width="11.28515625" style="378" customWidth="1"/>
    <col min="9746" max="9746" width="34.42578125" style="378" customWidth="1"/>
    <col min="9747" max="9984" width="9.140625" style="378"/>
    <col min="9985" max="9988" width="2" style="378" customWidth="1"/>
    <col min="9989" max="9989" width="2.140625" style="378" customWidth="1"/>
    <col min="9990" max="9990" width="3.5703125" style="378" customWidth="1"/>
    <col min="9991" max="9991" width="34.28515625" style="378" customWidth="1"/>
    <col min="9992" max="9992" width="4.7109375" style="378" customWidth="1"/>
    <col min="9993" max="9993" width="9" style="378" customWidth="1"/>
    <col min="9994" max="9994" width="11.7109375" style="378" customWidth="1"/>
    <col min="9995" max="9995" width="12.42578125" style="378" customWidth="1"/>
    <col min="9996" max="9996" width="10.140625" style="378" customWidth="1"/>
    <col min="9997" max="10000" width="0" style="378" hidden="1" customWidth="1"/>
    <col min="10001" max="10001" width="11.28515625" style="378" customWidth="1"/>
    <col min="10002" max="10002" width="34.42578125" style="378" customWidth="1"/>
    <col min="10003" max="10240" width="9.140625" style="378"/>
    <col min="10241" max="10244" width="2" style="378" customWidth="1"/>
    <col min="10245" max="10245" width="2.140625" style="378" customWidth="1"/>
    <col min="10246" max="10246" width="3.5703125" style="378" customWidth="1"/>
    <col min="10247" max="10247" width="34.28515625" style="378" customWidth="1"/>
    <col min="10248" max="10248" width="4.7109375" style="378" customWidth="1"/>
    <col min="10249" max="10249" width="9" style="378" customWidth="1"/>
    <col min="10250" max="10250" width="11.7109375" style="378" customWidth="1"/>
    <col min="10251" max="10251" width="12.42578125" style="378" customWidth="1"/>
    <col min="10252" max="10252" width="10.140625" style="378" customWidth="1"/>
    <col min="10253" max="10256" width="0" style="378" hidden="1" customWidth="1"/>
    <col min="10257" max="10257" width="11.28515625" style="378" customWidth="1"/>
    <col min="10258" max="10258" width="34.42578125" style="378" customWidth="1"/>
    <col min="10259" max="10496" width="9.140625" style="378"/>
    <col min="10497" max="10500" width="2" style="378" customWidth="1"/>
    <col min="10501" max="10501" width="2.140625" style="378" customWidth="1"/>
    <col min="10502" max="10502" width="3.5703125" style="378" customWidth="1"/>
    <col min="10503" max="10503" width="34.28515625" style="378" customWidth="1"/>
    <col min="10504" max="10504" width="4.7109375" style="378" customWidth="1"/>
    <col min="10505" max="10505" width="9" style="378" customWidth="1"/>
    <col min="10506" max="10506" width="11.7109375" style="378" customWidth="1"/>
    <col min="10507" max="10507" width="12.42578125" style="378" customWidth="1"/>
    <col min="10508" max="10508" width="10.140625" style="378" customWidth="1"/>
    <col min="10509" max="10512" width="0" style="378" hidden="1" customWidth="1"/>
    <col min="10513" max="10513" width="11.28515625" style="378" customWidth="1"/>
    <col min="10514" max="10514" width="34.42578125" style="378" customWidth="1"/>
    <col min="10515" max="10752" width="9.140625" style="378"/>
    <col min="10753" max="10756" width="2" style="378" customWidth="1"/>
    <col min="10757" max="10757" width="2.140625" style="378" customWidth="1"/>
    <col min="10758" max="10758" width="3.5703125" style="378" customWidth="1"/>
    <col min="10759" max="10759" width="34.28515625" style="378" customWidth="1"/>
    <col min="10760" max="10760" width="4.7109375" style="378" customWidth="1"/>
    <col min="10761" max="10761" width="9" style="378" customWidth="1"/>
    <col min="10762" max="10762" width="11.7109375" style="378" customWidth="1"/>
    <col min="10763" max="10763" width="12.42578125" style="378" customWidth="1"/>
    <col min="10764" max="10764" width="10.140625" style="378" customWidth="1"/>
    <col min="10765" max="10768" width="0" style="378" hidden="1" customWidth="1"/>
    <col min="10769" max="10769" width="11.28515625" style="378" customWidth="1"/>
    <col min="10770" max="10770" width="34.42578125" style="378" customWidth="1"/>
    <col min="10771" max="11008" width="9.140625" style="378"/>
    <col min="11009" max="11012" width="2" style="378" customWidth="1"/>
    <col min="11013" max="11013" width="2.140625" style="378" customWidth="1"/>
    <col min="11014" max="11014" width="3.5703125" style="378" customWidth="1"/>
    <col min="11015" max="11015" width="34.28515625" style="378" customWidth="1"/>
    <col min="11016" max="11016" width="4.7109375" style="378" customWidth="1"/>
    <col min="11017" max="11017" width="9" style="378" customWidth="1"/>
    <col min="11018" max="11018" width="11.7109375" style="378" customWidth="1"/>
    <col min="11019" max="11019" width="12.42578125" style="378" customWidth="1"/>
    <col min="11020" max="11020" width="10.140625" style="378" customWidth="1"/>
    <col min="11021" max="11024" width="0" style="378" hidden="1" customWidth="1"/>
    <col min="11025" max="11025" width="11.28515625" style="378" customWidth="1"/>
    <col min="11026" max="11026" width="34.42578125" style="378" customWidth="1"/>
    <col min="11027" max="11264" width="9.140625" style="378"/>
    <col min="11265" max="11268" width="2" style="378" customWidth="1"/>
    <col min="11269" max="11269" width="2.140625" style="378" customWidth="1"/>
    <col min="11270" max="11270" width="3.5703125" style="378" customWidth="1"/>
    <col min="11271" max="11271" width="34.28515625" style="378" customWidth="1"/>
    <col min="11272" max="11272" width="4.7109375" style="378" customWidth="1"/>
    <col min="11273" max="11273" width="9" style="378" customWidth="1"/>
    <col min="11274" max="11274" width="11.7109375" style="378" customWidth="1"/>
    <col min="11275" max="11275" width="12.42578125" style="378" customWidth="1"/>
    <col min="11276" max="11276" width="10.140625" style="378" customWidth="1"/>
    <col min="11277" max="11280" width="0" style="378" hidden="1" customWidth="1"/>
    <col min="11281" max="11281" width="11.28515625" style="378" customWidth="1"/>
    <col min="11282" max="11282" width="34.42578125" style="378" customWidth="1"/>
    <col min="11283" max="11520" width="9.140625" style="378"/>
    <col min="11521" max="11524" width="2" style="378" customWidth="1"/>
    <col min="11525" max="11525" width="2.140625" style="378" customWidth="1"/>
    <col min="11526" max="11526" width="3.5703125" style="378" customWidth="1"/>
    <col min="11527" max="11527" width="34.28515625" style="378" customWidth="1"/>
    <col min="11528" max="11528" width="4.7109375" style="378" customWidth="1"/>
    <col min="11529" max="11529" width="9" style="378" customWidth="1"/>
    <col min="11530" max="11530" width="11.7109375" style="378" customWidth="1"/>
    <col min="11531" max="11531" width="12.42578125" style="378" customWidth="1"/>
    <col min="11532" max="11532" width="10.140625" style="378" customWidth="1"/>
    <col min="11533" max="11536" width="0" style="378" hidden="1" customWidth="1"/>
    <col min="11537" max="11537" width="11.28515625" style="378" customWidth="1"/>
    <col min="11538" max="11538" width="34.42578125" style="378" customWidth="1"/>
    <col min="11539" max="11776" width="9.140625" style="378"/>
    <col min="11777" max="11780" width="2" style="378" customWidth="1"/>
    <col min="11781" max="11781" width="2.140625" style="378" customWidth="1"/>
    <col min="11782" max="11782" width="3.5703125" style="378" customWidth="1"/>
    <col min="11783" max="11783" width="34.28515625" style="378" customWidth="1"/>
    <col min="11784" max="11784" width="4.7109375" style="378" customWidth="1"/>
    <col min="11785" max="11785" width="9" style="378" customWidth="1"/>
    <col min="11786" max="11786" width="11.7109375" style="378" customWidth="1"/>
    <col min="11787" max="11787" width="12.42578125" style="378" customWidth="1"/>
    <col min="11788" max="11788" width="10.140625" style="378" customWidth="1"/>
    <col min="11789" max="11792" width="0" style="378" hidden="1" customWidth="1"/>
    <col min="11793" max="11793" width="11.28515625" style="378" customWidth="1"/>
    <col min="11794" max="11794" width="34.42578125" style="378" customWidth="1"/>
    <col min="11795" max="12032" width="9.140625" style="378"/>
    <col min="12033" max="12036" width="2" style="378" customWidth="1"/>
    <col min="12037" max="12037" width="2.140625" style="378" customWidth="1"/>
    <col min="12038" max="12038" width="3.5703125" style="378" customWidth="1"/>
    <col min="12039" max="12039" width="34.28515625" style="378" customWidth="1"/>
    <col min="12040" max="12040" width="4.7109375" style="378" customWidth="1"/>
    <col min="12041" max="12041" width="9" style="378" customWidth="1"/>
    <col min="12042" max="12042" width="11.7109375" style="378" customWidth="1"/>
    <col min="12043" max="12043" width="12.42578125" style="378" customWidth="1"/>
    <col min="12044" max="12044" width="10.140625" style="378" customWidth="1"/>
    <col min="12045" max="12048" width="0" style="378" hidden="1" customWidth="1"/>
    <col min="12049" max="12049" width="11.28515625" style="378" customWidth="1"/>
    <col min="12050" max="12050" width="34.42578125" style="378" customWidth="1"/>
    <col min="12051" max="12288" width="9.140625" style="378"/>
    <col min="12289" max="12292" width="2" style="378" customWidth="1"/>
    <col min="12293" max="12293" width="2.140625" style="378" customWidth="1"/>
    <col min="12294" max="12294" width="3.5703125" style="378" customWidth="1"/>
    <col min="12295" max="12295" width="34.28515625" style="378" customWidth="1"/>
    <col min="12296" max="12296" width="4.7109375" style="378" customWidth="1"/>
    <col min="12297" max="12297" width="9" style="378" customWidth="1"/>
    <col min="12298" max="12298" width="11.7109375" style="378" customWidth="1"/>
    <col min="12299" max="12299" width="12.42578125" style="378" customWidth="1"/>
    <col min="12300" max="12300" width="10.140625" style="378" customWidth="1"/>
    <col min="12301" max="12304" width="0" style="378" hidden="1" customWidth="1"/>
    <col min="12305" max="12305" width="11.28515625" style="378" customWidth="1"/>
    <col min="12306" max="12306" width="34.42578125" style="378" customWidth="1"/>
    <col min="12307" max="12544" width="9.140625" style="378"/>
    <col min="12545" max="12548" width="2" style="378" customWidth="1"/>
    <col min="12549" max="12549" width="2.140625" style="378" customWidth="1"/>
    <col min="12550" max="12550" width="3.5703125" style="378" customWidth="1"/>
    <col min="12551" max="12551" width="34.28515625" style="378" customWidth="1"/>
    <col min="12552" max="12552" width="4.7109375" style="378" customWidth="1"/>
    <col min="12553" max="12553" width="9" style="378" customWidth="1"/>
    <col min="12554" max="12554" width="11.7109375" style="378" customWidth="1"/>
    <col min="12555" max="12555" width="12.42578125" style="378" customWidth="1"/>
    <col min="12556" max="12556" width="10.140625" style="378" customWidth="1"/>
    <col min="12557" max="12560" width="0" style="378" hidden="1" customWidth="1"/>
    <col min="12561" max="12561" width="11.28515625" style="378" customWidth="1"/>
    <col min="12562" max="12562" width="34.42578125" style="378" customWidth="1"/>
    <col min="12563" max="12800" width="9.140625" style="378"/>
    <col min="12801" max="12804" width="2" style="378" customWidth="1"/>
    <col min="12805" max="12805" width="2.140625" style="378" customWidth="1"/>
    <col min="12806" max="12806" width="3.5703125" style="378" customWidth="1"/>
    <col min="12807" max="12807" width="34.28515625" style="378" customWidth="1"/>
    <col min="12808" max="12808" width="4.7109375" style="378" customWidth="1"/>
    <col min="12809" max="12809" width="9" style="378" customWidth="1"/>
    <col min="12810" max="12810" width="11.7109375" style="378" customWidth="1"/>
    <col min="12811" max="12811" width="12.42578125" style="378" customWidth="1"/>
    <col min="12812" max="12812" width="10.140625" style="378" customWidth="1"/>
    <col min="12813" max="12816" width="0" style="378" hidden="1" customWidth="1"/>
    <col min="12817" max="12817" width="11.28515625" style="378" customWidth="1"/>
    <col min="12818" max="12818" width="34.42578125" style="378" customWidth="1"/>
    <col min="12819" max="13056" width="9.140625" style="378"/>
    <col min="13057" max="13060" width="2" style="378" customWidth="1"/>
    <col min="13061" max="13061" width="2.140625" style="378" customWidth="1"/>
    <col min="13062" max="13062" width="3.5703125" style="378" customWidth="1"/>
    <col min="13063" max="13063" width="34.28515625" style="378" customWidth="1"/>
    <col min="13064" max="13064" width="4.7109375" style="378" customWidth="1"/>
    <col min="13065" max="13065" width="9" style="378" customWidth="1"/>
    <col min="13066" max="13066" width="11.7109375" style="378" customWidth="1"/>
    <col min="13067" max="13067" width="12.42578125" style="378" customWidth="1"/>
    <col min="13068" max="13068" width="10.140625" style="378" customWidth="1"/>
    <col min="13069" max="13072" width="0" style="378" hidden="1" customWidth="1"/>
    <col min="13073" max="13073" width="11.28515625" style="378" customWidth="1"/>
    <col min="13074" max="13074" width="34.42578125" style="378" customWidth="1"/>
    <col min="13075" max="13312" width="9.140625" style="378"/>
    <col min="13313" max="13316" width="2" style="378" customWidth="1"/>
    <col min="13317" max="13317" width="2.140625" style="378" customWidth="1"/>
    <col min="13318" max="13318" width="3.5703125" style="378" customWidth="1"/>
    <col min="13319" max="13319" width="34.28515625" style="378" customWidth="1"/>
    <col min="13320" max="13320" width="4.7109375" style="378" customWidth="1"/>
    <col min="13321" max="13321" width="9" style="378" customWidth="1"/>
    <col min="13322" max="13322" width="11.7109375" style="378" customWidth="1"/>
    <col min="13323" max="13323" width="12.42578125" style="378" customWidth="1"/>
    <col min="13324" max="13324" width="10.140625" style="378" customWidth="1"/>
    <col min="13325" max="13328" width="0" style="378" hidden="1" customWidth="1"/>
    <col min="13329" max="13329" width="11.28515625" style="378" customWidth="1"/>
    <col min="13330" max="13330" width="34.42578125" style="378" customWidth="1"/>
    <col min="13331" max="13568" width="9.140625" style="378"/>
    <col min="13569" max="13572" width="2" style="378" customWidth="1"/>
    <col min="13573" max="13573" width="2.140625" style="378" customWidth="1"/>
    <col min="13574" max="13574" width="3.5703125" style="378" customWidth="1"/>
    <col min="13575" max="13575" width="34.28515625" style="378" customWidth="1"/>
    <col min="13576" max="13576" width="4.7109375" style="378" customWidth="1"/>
    <col min="13577" max="13577" width="9" style="378" customWidth="1"/>
    <col min="13578" max="13578" width="11.7109375" style="378" customWidth="1"/>
    <col min="13579" max="13579" width="12.42578125" style="378" customWidth="1"/>
    <col min="13580" max="13580" width="10.140625" style="378" customWidth="1"/>
    <col min="13581" max="13584" width="0" style="378" hidden="1" customWidth="1"/>
    <col min="13585" max="13585" width="11.28515625" style="378" customWidth="1"/>
    <col min="13586" max="13586" width="34.42578125" style="378" customWidth="1"/>
    <col min="13587" max="13824" width="9.140625" style="378"/>
    <col min="13825" max="13828" width="2" style="378" customWidth="1"/>
    <col min="13829" max="13829" width="2.140625" style="378" customWidth="1"/>
    <col min="13830" max="13830" width="3.5703125" style="378" customWidth="1"/>
    <col min="13831" max="13831" width="34.28515625" style="378" customWidth="1"/>
    <col min="13832" max="13832" width="4.7109375" style="378" customWidth="1"/>
    <col min="13833" max="13833" width="9" style="378" customWidth="1"/>
    <col min="13834" max="13834" width="11.7109375" style="378" customWidth="1"/>
    <col min="13835" max="13835" width="12.42578125" style="378" customWidth="1"/>
    <col min="13836" max="13836" width="10.140625" style="378" customWidth="1"/>
    <col min="13837" max="13840" width="0" style="378" hidden="1" customWidth="1"/>
    <col min="13841" max="13841" width="11.28515625" style="378" customWidth="1"/>
    <col min="13842" max="13842" width="34.42578125" style="378" customWidth="1"/>
    <col min="13843" max="14080" width="9.140625" style="378"/>
    <col min="14081" max="14084" width="2" style="378" customWidth="1"/>
    <col min="14085" max="14085" width="2.140625" style="378" customWidth="1"/>
    <col min="14086" max="14086" width="3.5703125" style="378" customWidth="1"/>
    <col min="14087" max="14087" width="34.28515625" style="378" customWidth="1"/>
    <col min="14088" max="14088" width="4.7109375" style="378" customWidth="1"/>
    <col min="14089" max="14089" width="9" style="378" customWidth="1"/>
    <col min="14090" max="14090" width="11.7109375" style="378" customWidth="1"/>
    <col min="14091" max="14091" width="12.42578125" style="378" customWidth="1"/>
    <col min="14092" max="14092" width="10.140625" style="378" customWidth="1"/>
    <col min="14093" max="14096" width="0" style="378" hidden="1" customWidth="1"/>
    <col min="14097" max="14097" width="11.28515625" style="378" customWidth="1"/>
    <col min="14098" max="14098" width="34.42578125" style="378" customWidth="1"/>
    <col min="14099" max="14336" width="9.140625" style="378"/>
    <col min="14337" max="14340" width="2" style="378" customWidth="1"/>
    <col min="14341" max="14341" width="2.140625" style="378" customWidth="1"/>
    <col min="14342" max="14342" width="3.5703125" style="378" customWidth="1"/>
    <col min="14343" max="14343" width="34.28515625" style="378" customWidth="1"/>
    <col min="14344" max="14344" width="4.7109375" style="378" customWidth="1"/>
    <col min="14345" max="14345" width="9" style="378" customWidth="1"/>
    <col min="14346" max="14346" width="11.7109375" style="378" customWidth="1"/>
    <col min="14347" max="14347" width="12.42578125" style="378" customWidth="1"/>
    <col min="14348" max="14348" width="10.140625" style="378" customWidth="1"/>
    <col min="14349" max="14352" width="0" style="378" hidden="1" customWidth="1"/>
    <col min="14353" max="14353" width="11.28515625" style="378" customWidth="1"/>
    <col min="14354" max="14354" width="34.42578125" style="378" customWidth="1"/>
    <col min="14355" max="14592" width="9.140625" style="378"/>
    <col min="14593" max="14596" width="2" style="378" customWidth="1"/>
    <col min="14597" max="14597" width="2.140625" style="378" customWidth="1"/>
    <col min="14598" max="14598" width="3.5703125" style="378" customWidth="1"/>
    <col min="14599" max="14599" width="34.28515625" style="378" customWidth="1"/>
    <col min="14600" max="14600" width="4.7109375" style="378" customWidth="1"/>
    <col min="14601" max="14601" width="9" style="378" customWidth="1"/>
    <col min="14602" max="14602" width="11.7109375" style="378" customWidth="1"/>
    <col min="14603" max="14603" width="12.42578125" style="378" customWidth="1"/>
    <col min="14604" max="14604" width="10.140625" style="378" customWidth="1"/>
    <col min="14605" max="14608" width="0" style="378" hidden="1" customWidth="1"/>
    <col min="14609" max="14609" width="11.28515625" style="378" customWidth="1"/>
    <col min="14610" max="14610" width="34.42578125" style="378" customWidth="1"/>
    <col min="14611" max="14848" width="9.140625" style="378"/>
    <col min="14849" max="14852" width="2" style="378" customWidth="1"/>
    <col min="14853" max="14853" width="2.140625" style="378" customWidth="1"/>
    <col min="14854" max="14854" width="3.5703125" style="378" customWidth="1"/>
    <col min="14855" max="14855" width="34.28515625" style="378" customWidth="1"/>
    <col min="14856" max="14856" width="4.7109375" style="378" customWidth="1"/>
    <col min="14857" max="14857" width="9" style="378" customWidth="1"/>
    <col min="14858" max="14858" width="11.7109375" style="378" customWidth="1"/>
    <col min="14859" max="14859" width="12.42578125" style="378" customWidth="1"/>
    <col min="14860" max="14860" width="10.140625" style="378" customWidth="1"/>
    <col min="14861" max="14864" width="0" style="378" hidden="1" customWidth="1"/>
    <col min="14865" max="14865" width="11.28515625" style="378" customWidth="1"/>
    <col min="14866" max="14866" width="34.42578125" style="378" customWidth="1"/>
    <col min="14867" max="15104" width="9.140625" style="378"/>
    <col min="15105" max="15108" width="2" style="378" customWidth="1"/>
    <col min="15109" max="15109" width="2.140625" style="378" customWidth="1"/>
    <col min="15110" max="15110" width="3.5703125" style="378" customWidth="1"/>
    <col min="15111" max="15111" width="34.28515625" style="378" customWidth="1"/>
    <col min="15112" max="15112" width="4.7109375" style="378" customWidth="1"/>
    <col min="15113" max="15113" width="9" style="378" customWidth="1"/>
    <col min="15114" max="15114" width="11.7109375" style="378" customWidth="1"/>
    <col min="15115" max="15115" width="12.42578125" style="378" customWidth="1"/>
    <col min="15116" max="15116" width="10.140625" style="378" customWidth="1"/>
    <col min="15117" max="15120" width="0" style="378" hidden="1" customWidth="1"/>
    <col min="15121" max="15121" width="11.28515625" style="378" customWidth="1"/>
    <col min="15122" max="15122" width="34.42578125" style="378" customWidth="1"/>
    <col min="15123" max="15360" width="9.140625" style="378"/>
    <col min="15361" max="15364" width="2" style="378" customWidth="1"/>
    <col min="15365" max="15365" width="2.140625" style="378" customWidth="1"/>
    <col min="15366" max="15366" width="3.5703125" style="378" customWidth="1"/>
    <col min="15367" max="15367" width="34.28515625" style="378" customWidth="1"/>
    <col min="15368" max="15368" width="4.7109375" style="378" customWidth="1"/>
    <col min="15369" max="15369" width="9" style="378" customWidth="1"/>
    <col min="15370" max="15370" width="11.7109375" style="378" customWidth="1"/>
    <col min="15371" max="15371" width="12.42578125" style="378" customWidth="1"/>
    <col min="15372" max="15372" width="10.140625" style="378" customWidth="1"/>
    <col min="15373" max="15376" width="0" style="378" hidden="1" customWidth="1"/>
    <col min="15377" max="15377" width="11.28515625" style="378" customWidth="1"/>
    <col min="15378" max="15378" width="34.42578125" style="378" customWidth="1"/>
    <col min="15379" max="15616" width="9.140625" style="378"/>
    <col min="15617" max="15620" width="2" style="378" customWidth="1"/>
    <col min="15621" max="15621" width="2.140625" style="378" customWidth="1"/>
    <col min="15622" max="15622" width="3.5703125" style="378" customWidth="1"/>
    <col min="15623" max="15623" width="34.28515625" style="378" customWidth="1"/>
    <col min="15624" max="15624" width="4.7109375" style="378" customWidth="1"/>
    <col min="15625" max="15625" width="9" style="378" customWidth="1"/>
    <col min="15626" max="15626" width="11.7109375" style="378" customWidth="1"/>
    <col min="15627" max="15627" width="12.42578125" style="378" customWidth="1"/>
    <col min="15628" max="15628" width="10.140625" style="378" customWidth="1"/>
    <col min="15629" max="15632" width="0" style="378" hidden="1" customWidth="1"/>
    <col min="15633" max="15633" width="11.28515625" style="378" customWidth="1"/>
    <col min="15634" max="15634" width="34.42578125" style="378" customWidth="1"/>
    <col min="15635" max="15872" width="9.140625" style="378"/>
    <col min="15873" max="15876" width="2" style="378" customWidth="1"/>
    <col min="15877" max="15877" width="2.140625" style="378" customWidth="1"/>
    <col min="15878" max="15878" width="3.5703125" style="378" customWidth="1"/>
    <col min="15879" max="15879" width="34.28515625" style="378" customWidth="1"/>
    <col min="15880" max="15880" width="4.7109375" style="378" customWidth="1"/>
    <col min="15881" max="15881" width="9" style="378" customWidth="1"/>
    <col min="15882" max="15882" width="11.7109375" style="378" customWidth="1"/>
    <col min="15883" max="15883" width="12.42578125" style="378" customWidth="1"/>
    <col min="15884" max="15884" width="10.140625" style="378" customWidth="1"/>
    <col min="15885" max="15888" width="0" style="378" hidden="1" customWidth="1"/>
    <col min="15889" max="15889" width="11.28515625" style="378" customWidth="1"/>
    <col min="15890" max="15890" width="34.42578125" style="378" customWidth="1"/>
    <col min="15891" max="16128" width="9.140625" style="378"/>
    <col min="16129" max="16132" width="2" style="378" customWidth="1"/>
    <col min="16133" max="16133" width="2.140625" style="378" customWidth="1"/>
    <col min="16134" max="16134" width="3.5703125" style="378" customWidth="1"/>
    <col min="16135" max="16135" width="34.28515625" style="378" customWidth="1"/>
    <col min="16136" max="16136" width="4.7109375" style="378" customWidth="1"/>
    <col min="16137" max="16137" width="9" style="378" customWidth="1"/>
    <col min="16138" max="16138" width="11.7109375" style="378" customWidth="1"/>
    <col min="16139" max="16139" width="12.42578125" style="378" customWidth="1"/>
    <col min="16140" max="16140" width="10.140625" style="378" customWidth="1"/>
    <col min="16141" max="16144" width="0" style="378" hidden="1" customWidth="1"/>
    <col min="16145" max="16145" width="11.28515625" style="378" customWidth="1"/>
    <col min="16146" max="16146" width="34.42578125" style="378" customWidth="1"/>
    <col min="16147" max="16384" width="9.140625" style="378"/>
  </cols>
  <sheetData>
    <row r="1" spans="1:36" ht="15" customHeight="1">
      <c r="G1" s="1"/>
      <c r="H1" s="2"/>
      <c r="I1" s="3"/>
      <c r="J1" s="372" t="s">
        <v>0</v>
      </c>
      <c r="K1" s="372"/>
      <c r="L1" s="372"/>
      <c r="M1" s="126"/>
      <c r="N1" s="372"/>
      <c r="O1" s="372"/>
      <c r="P1" s="372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</row>
    <row r="2" spans="1:36" ht="14.25" customHeight="1">
      <c r="H2" s="2"/>
      <c r="I2" s="378"/>
      <c r="J2" s="372" t="s">
        <v>1</v>
      </c>
      <c r="K2" s="372"/>
      <c r="L2" s="372"/>
      <c r="M2" s="126"/>
      <c r="N2" s="372"/>
      <c r="O2" s="372"/>
      <c r="P2" s="372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</row>
    <row r="3" spans="1:36" ht="13.5" customHeight="1">
      <c r="H3" s="4"/>
      <c r="I3" s="2"/>
      <c r="J3" s="372" t="s">
        <v>2</v>
      </c>
      <c r="K3" s="372"/>
      <c r="L3" s="372"/>
      <c r="M3" s="126"/>
      <c r="N3" s="372"/>
      <c r="O3" s="372"/>
      <c r="P3" s="372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</row>
    <row r="4" spans="1:36" ht="14.25" customHeight="1">
      <c r="G4" s="5" t="s">
        <v>3</v>
      </c>
      <c r="H4" s="2"/>
      <c r="I4" s="378"/>
      <c r="J4" s="372" t="s">
        <v>4</v>
      </c>
      <c r="K4" s="372"/>
      <c r="L4" s="372"/>
      <c r="M4" s="126"/>
      <c r="N4" s="127"/>
      <c r="O4" s="127"/>
      <c r="P4" s="372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</row>
    <row r="5" spans="1:36" ht="12" customHeight="1">
      <c r="H5" s="6"/>
      <c r="I5" s="378"/>
      <c r="J5" s="372" t="s">
        <v>482</v>
      </c>
      <c r="K5" s="372"/>
      <c r="L5" s="372"/>
      <c r="M5" s="126"/>
      <c r="N5" s="372"/>
      <c r="O5" s="372"/>
      <c r="P5" s="372"/>
      <c r="Q5" s="372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</row>
    <row r="6" spans="1:36" ht="25.5" customHeight="1">
      <c r="G6" s="135" t="s">
        <v>5</v>
      </c>
      <c r="H6" s="372"/>
      <c r="I6" s="372"/>
      <c r="J6" s="7"/>
      <c r="K6" s="7"/>
      <c r="L6" s="8"/>
      <c r="M6" s="126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</row>
    <row r="7" spans="1:36" ht="18.75" customHeight="1">
      <c r="A7" s="483" t="s">
        <v>6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126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</row>
    <row r="8" spans="1:36" ht="14.25" customHeight="1">
      <c r="A8" s="373"/>
      <c r="B8" s="374"/>
      <c r="C8" s="374"/>
      <c r="D8" s="374"/>
      <c r="E8" s="374"/>
      <c r="F8" s="374"/>
      <c r="G8" s="485" t="s">
        <v>7</v>
      </c>
      <c r="H8" s="485"/>
      <c r="I8" s="485"/>
      <c r="J8" s="485"/>
      <c r="K8" s="485"/>
      <c r="L8" s="374"/>
      <c r="M8" s="126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</row>
    <row r="9" spans="1:36" ht="16.5" customHeight="1">
      <c r="A9" s="479" t="s">
        <v>474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126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</row>
    <row r="10" spans="1:36" ht="15.75" customHeight="1">
      <c r="G10" s="480" t="s">
        <v>465</v>
      </c>
      <c r="H10" s="480"/>
      <c r="I10" s="480"/>
      <c r="J10" s="480"/>
      <c r="K10" s="480"/>
      <c r="M10" s="126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</row>
    <row r="11" spans="1:36" ht="12" customHeight="1">
      <c r="G11" s="486" t="s">
        <v>8</v>
      </c>
      <c r="H11" s="486"/>
      <c r="I11" s="486"/>
      <c r="J11" s="486"/>
      <c r="K11" s="486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</row>
    <row r="12" spans="1:36" ht="9" customHeight="1"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</row>
    <row r="13" spans="1:36" ht="12" customHeight="1">
      <c r="B13" s="479" t="s">
        <v>9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</row>
    <row r="14" spans="1:36" ht="12" customHeight="1"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</row>
    <row r="15" spans="1:36" ht="12.75" customHeight="1">
      <c r="G15" s="480" t="s">
        <v>475</v>
      </c>
      <c r="H15" s="480"/>
      <c r="I15" s="480"/>
      <c r="J15" s="480"/>
      <c r="K15" s="480"/>
    </row>
    <row r="16" spans="1:36" ht="11.25" customHeight="1">
      <c r="G16" s="481" t="s">
        <v>10</v>
      </c>
      <c r="H16" s="481"/>
      <c r="I16" s="481"/>
      <c r="J16" s="481"/>
      <c r="K16" s="481"/>
    </row>
    <row r="17" spans="1:17" ht="15" customHeight="1">
      <c r="B17" s="378"/>
      <c r="C17" s="378"/>
      <c r="D17" s="378"/>
      <c r="E17" s="482" t="s">
        <v>435</v>
      </c>
      <c r="F17" s="482"/>
      <c r="G17" s="482"/>
      <c r="H17" s="482"/>
      <c r="I17" s="482"/>
      <c r="J17" s="482"/>
      <c r="K17" s="482"/>
      <c r="L17" s="378"/>
    </row>
    <row r="18" spans="1:17" ht="12" customHeight="1">
      <c r="A18" s="458" t="s">
        <v>11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128"/>
    </row>
    <row r="19" spans="1:17" ht="12" customHeight="1">
      <c r="F19" s="377"/>
      <c r="J19" s="9"/>
      <c r="K19" s="10"/>
      <c r="L19" s="11" t="s">
        <v>12</v>
      </c>
      <c r="M19" s="128"/>
    </row>
    <row r="20" spans="1:17" ht="11.25" customHeight="1">
      <c r="F20" s="377"/>
      <c r="J20" s="12" t="s">
        <v>13</v>
      </c>
      <c r="K20" s="4"/>
      <c r="L20" s="13">
        <v>188773688</v>
      </c>
      <c r="M20" s="128"/>
    </row>
    <row r="21" spans="1:17" ht="12" customHeight="1">
      <c r="E21" s="372"/>
      <c r="F21" s="375"/>
      <c r="I21" s="14"/>
      <c r="J21" s="14"/>
      <c r="K21" s="15" t="s">
        <v>14</v>
      </c>
      <c r="L21" s="13"/>
      <c r="M21" s="128"/>
    </row>
    <row r="22" spans="1:17" ht="14.25" customHeight="1">
      <c r="A22" s="463" t="s">
        <v>260</v>
      </c>
      <c r="B22" s="463"/>
      <c r="C22" s="463"/>
      <c r="D22" s="463"/>
      <c r="E22" s="463"/>
      <c r="F22" s="463"/>
      <c r="G22" s="463"/>
      <c r="H22" s="463"/>
      <c r="I22" s="463"/>
      <c r="K22" s="15" t="s">
        <v>15</v>
      </c>
      <c r="L22" s="16" t="s">
        <v>16</v>
      </c>
      <c r="M22" s="128"/>
    </row>
    <row r="23" spans="1:17" ht="14.25" customHeight="1">
      <c r="A23" s="463" t="s">
        <v>289</v>
      </c>
      <c r="B23" s="463"/>
      <c r="C23" s="463"/>
      <c r="D23" s="463"/>
      <c r="E23" s="463"/>
      <c r="F23" s="463"/>
      <c r="G23" s="463"/>
      <c r="H23" s="463"/>
      <c r="I23" s="463"/>
      <c r="J23" s="379" t="s">
        <v>17</v>
      </c>
      <c r="K23" s="18" t="s">
        <v>18</v>
      </c>
      <c r="L23" s="13"/>
      <c r="M23" s="128"/>
    </row>
    <row r="24" spans="1:17" ht="12.75" customHeight="1">
      <c r="F24" s="377"/>
      <c r="G24" s="19" t="s">
        <v>19</v>
      </c>
      <c r="H24" s="20" t="s">
        <v>392</v>
      </c>
      <c r="I24" s="21"/>
      <c r="J24" s="22"/>
      <c r="K24" s="13"/>
      <c r="L24" s="13"/>
      <c r="M24" s="128"/>
    </row>
    <row r="25" spans="1:17" ht="13.5" customHeight="1">
      <c r="F25" s="377"/>
      <c r="G25" s="462" t="s">
        <v>20</v>
      </c>
      <c r="H25" s="462"/>
      <c r="I25" s="136" t="s">
        <v>261</v>
      </c>
      <c r="J25" s="137" t="s">
        <v>262</v>
      </c>
      <c r="K25" s="138" t="s">
        <v>263</v>
      </c>
      <c r="L25" s="138" t="s">
        <v>261</v>
      </c>
      <c r="M25" s="128"/>
    </row>
    <row r="26" spans="1:17">
      <c r="A26" s="464" t="s">
        <v>436</v>
      </c>
      <c r="B26" s="464"/>
      <c r="C26" s="464"/>
      <c r="D26" s="464"/>
      <c r="E26" s="464"/>
      <c r="F26" s="464"/>
      <c r="G26" s="464"/>
      <c r="H26" s="464"/>
      <c r="I26" s="464"/>
      <c r="J26" s="25"/>
      <c r="K26" s="26"/>
      <c r="L26" s="27" t="s">
        <v>437</v>
      </c>
      <c r="M26" s="129"/>
    </row>
    <row r="27" spans="1:17" ht="24" customHeight="1">
      <c r="A27" s="465" t="s">
        <v>21</v>
      </c>
      <c r="B27" s="466"/>
      <c r="C27" s="466"/>
      <c r="D27" s="466"/>
      <c r="E27" s="466"/>
      <c r="F27" s="466"/>
      <c r="G27" s="469" t="s">
        <v>22</v>
      </c>
      <c r="H27" s="471" t="s">
        <v>23</v>
      </c>
      <c r="I27" s="473" t="s">
        <v>24</v>
      </c>
      <c r="J27" s="474"/>
      <c r="K27" s="475" t="s">
        <v>25</v>
      </c>
      <c r="L27" s="477" t="s">
        <v>26</v>
      </c>
      <c r="M27" s="129"/>
    </row>
    <row r="28" spans="1:17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27</v>
      </c>
      <c r="J28" s="29" t="s">
        <v>28</v>
      </c>
      <c r="K28" s="476"/>
      <c r="L28" s="478"/>
    </row>
    <row r="29" spans="1:17" ht="11.25" customHeight="1">
      <c r="A29" s="459" t="s">
        <v>29</v>
      </c>
      <c r="B29" s="460"/>
      <c r="C29" s="460"/>
      <c r="D29" s="460"/>
      <c r="E29" s="460"/>
      <c r="F29" s="461"/>
      <c r="G29" s="30">
        <v>2</v>
      </c>
      <c r="H29" s="31">
        <v>3</v>
      </c>
      <c r="I29" s="32" t="s">
        <v>30</v>
      </c>
      <c r="J29" s="33" t="s">
        <v>31</v>
      </c>
      <c r="K29" s="34">
        <v>6</v>
      </c>
      <c r="L29" s="34">
        <v>7</v>
      </c>
    </row>
    <row r="30" spans="1:17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32</v>
      </c>
      <c r="H30" s="39">
        <v>1</v>
      </c>
      <c r="I30" s="40">
        <f>SUM(I31+I42+I61+I82+I89+I109+I131+I150+I160)</f>
        <v>1600</v>
      </c>
      <c r="J30" s="40">
        <f>SUM(J31+J42+J61+J82+J89+J109+J131+J150+J160)</f>
        <v>1300</v>
      </c>
      <c r="K30" s="41">
        <f>SUM(K31+K42+K61+K82+K89+K109+K131+K150+K160)</f>
        <v>1300</v>
      </c>
      <c r="L30" s="40">
        <f>SUM(L31+L42+L61+L82+L89+L109+L131+L150+L160)</f>
        <v>1300</v>
      </c>
    </row>
    <row r="31" spans="1:17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33</v>
      </c>
      <c r="H31" s="39">
        <v>2</v>
      </c>
      <c r="I31" s="40">
        <f>SUM(I32+I38)</f>
        <v>1600</v>
      </c>
      <c r="J31" s="40">
        <f>SUM(J32+J38)</f>
        <v>1300</v>
      </c>
      <c r="K31" s="48">
        <f>SUM(K32+K38)</f>
        <v>1300</v>
      </c>
      <c r="L31" s="49">
        <f>SUM(L32+L38)</f>
        <v>1300</v>
      </c>
    </row>
    <row r="32" spans="1:17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34</v>
      </c>
      <c r="H32" s="39">
        <v>3</v>
      </c>
      <c r="I32" s="40">
        <f>SUM(I33)</f>
        <v>1500</v>
      </c>
      <c r="J32" s="40">
        <f>SUM(J33)</f>
        <v>1200</v>
      </c>
      <c r="K32" s="41">
        <f>SUM(K33)</f>
        <v>1200</v>
      </c>
      <c r="L32" s="40">
        <f>SUM(L33)</f>
        <v>1200</v>
      </c>
      <c r="Q32" s="130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34</v>
      </c>
      <c r="H33" s="39">
        <v>4</v>
      </c>
      <c r="I33" s="40">
        <f>SUM(I34+I36)</f>
        <v>1500</v>
      </c>
      <c r="J33" s="40">
        <f t="shared" ref="J33:L34" si="0">SUM(J34)</f>
        <v>1200</v>
      </c>
      <c r="K33" s="40">
        <f t="shared" si="0"/>
        <v>1200</v>
      </c>
      <c r="L33" s="40">
        <f t="shared" si="0"/>
        <v>1200</v>
      </c>
      <c r="Q33" s="130"/>
      <c r="R33" s="130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35</v>
      </c>
      <c r="H34" s="39">
        <v>5</v>
      </c>
      <c r="I34" s="41">
        <f>SUM(I35)</f>
        <v>1500</v>
      </c>
      <c r="J34" s="41">
        <f t="shared" si="0"/>
        <v>1200</v>
      </c>
      <c r="K34" s="41">
        <f t="shared" si="0"/>
        <v>1200</v>
      </c>
      <c r="L34" s="41">
        <f t="shared" si="0"/>
        <v>1200</v>
      </c>
      <c r="Q34" s="130"/>
      <c r="R34" s="130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35</v>
      </c>
      <c r="H35" s="39">
        <v>6</v>
      </c>
      <c r="I35" s="55">
        <v>1500</v>
      </c>
      <c r="J35" s="56">
        <v>1200</v>
      </c>
      <c r="K35" s="56">
        <v>1200</v>
      </c>
      <c r="L35" s="56">
        <v>1200</v>
      </c>
      <c r="Q35" s="130"/>
      <c r="R35" s="130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36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Q36" s="130"/>
      <c r="R36" s="130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36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Q37" s="130"/>
      <c r="R37" s="130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37</v>
      </c>
      <c r="H38" s="39">
        <v>9</v>
      </c>
      <c r="I38" s="41">
        <f t="shared" ref="I38:L40" si="1">I39</f>
        <v>100</v>
      </c>
      <c r="J38" s="40">
        <f t="shared" si="1"/>
        <v>100</v>
      </c>
      <c r="K38" s="41">
        <f t="shared" si="1"/>
        <v>100</v>
      </c>
      <c r="L38" s="40">
        <f t="shared" si="1"/>
        <v>100</v>
      </c>
      <c r="Q38" s="130"/>
      <c r="R38" s="130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37</v>
      </c>
      <c r="H39" s="39">
        <v>10</v>
      </c>
      <c r="I39" s="41">
        <f t="shared" si="1"/>
        <v>100</v>
      </c>
      <c r="J39" s="40">
        <f t="shared" si="1"/>
        <v>100</v>
      </c>
      <c r="K39" s="40">
        <f t="shared" si="1"/>
        <v>100</v>
      </c>
      <c r="L39" s="40">
        <f t="shared" si="1"/>
        <v>100</v>
      </c>
      <c r="Q39" s="130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37</v>
      </c>
      <c r="H40" s="39">
        <v>11</v>
      </c>
      <c r="I40" s="40">
        <f t="shared" si="1"/>
        <v>100</v>
      </c>
      <c r="J40" s="40">
        <f t="shared" si="1"/>
        <v>100</v>
      </c>
      <c r="K40" s="40">
        <f t="shared" si="1"/>
        <v>100</v>
      </c>
      <c r="L40" s="40">
        <f t="shared" si="1"/>
        <v>100</v>
      </c>
      <c r="Q40" s="130"/>
      <c r="R40" s="130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37</v>
      </c>
      <c r="H41" s="39">
        <v>12</v>
      </c>
      <c r="I41" s="57">
        <v>100</v>
      </c>
      <c r="J41" s="56">
        <v>100</v>
      </c>
      <c r="K41" s="56">
        <v>100</v>
      </c>
      <c r="L41" s="56">
        <v>100</v>
      </c>
      <c r="Q41" s="130"/>
      <c r="R41" s="130"/>
    </row>
    <row r="42" spans="1:19" ht="26.25" hidden="1" customHeight="1" collapsed="1">
      <c r="A42" s="58">
        <v>2</v>
      </c>
      <c r="B42" s="59">
        <v>2</v>
      </c>
      <c r="C42" s="43"/>
      <c r="D42" s="44"/>
      <c r="E42" s="45"/>
      <c r="F42" s="46"/>
      <c r="G42" s="47" t="s">
        <v>38</v>
      </c>
      <c r="H42" s="39">
        <v>13</v>
      </c>
      <c r="I42" s="60">
        <f t="shared" ref="I42:L44" si="2">I43</f>
        <v>0</v>
      </c>
      <c r="J42" s="61">
        <f t="shared" si="2"/>
        <v>0</v>
      </c>
      <c r="K42" s="60">
        <f t="shared" si="2"/>
        <v>0</v>
      </c>
      <c r="L42" s="60">
        <f t="shared" si="2"/>
        <v>0</v>
      </c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38</v>
      </c>
      <c r="H43" s="39">
        <v>14</v>
      </c>
      <c r="I43" s="40">
        <f t="shared" si="2"/>
        <v>0</v>
      </c>
      <c r="J43" s="41">
        <f t="shared" si="2"/>
        <v>0</v>
      </c>
      <c r="K43" s="40">
        <f t="shared" si="2"/>
        <v>0</v>
      </c>
      <c r="L43" s="41">
        <f t="shared" si="2"/>
        <v>0</v>
      </c>
      <c r="Q43" s="130"/>
      <c r="S43" s="130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38</v>
      </c>
      <c r="H44" s="39">
        <v>15</v>
      </c>
      <c r="I44" s="40">
        <f t="shared" si="2"/>
        <v>0</v>
      </c>
      <c r="J44" s="41">
        <f t="shared" si="2"/>
        <v>0</v>
      </c>
      <c r="K44" s="49">
        <f t="shared" si="2"/>
        <v>0</v>
      </c>
      <c r="L44" s="49">
        <f t="shared" si="2"/>
        <v>0</v>
      </c>
      <c r="Q44" s="130"/>
      <c r="R44" s="130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38</v>
      </c>
      <c r="H45" s="39">
        <v>16</v>
      </c>
      <c r="I45" s="67">
        <f>SUM(I46:I60)</f>
        <v>0</v>
      </c>
      <c r="J45" s="67">
        <f>SUM(J46:J60)</f>
        <v>0</v>
      </c>
      <c r="K45" s="68">
        <f>SUM(K46:K60)</f>
        <v>0</v>
      </c>
      <c r="L45" s="68">
        <f>SUM(L46:L60)</f>
        <v>0</v>
      </c>
      <c r="Q45" s="130"/>
      <c r="R45" s="130"/>
    </row>
    <row r="46" spans="1:19" ht="15.75" hidden="1" customHeight="1" collapsed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39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Q46" s="130"/>
      <c r="R46" s="130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40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Q47" s="130"/>
      <c r="R47" s="130"/>
    </row>
    <row r="48" spans="1:19" ht="26.25" hidden="1" customHeight="1" collapsed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41</v>
      </c>
      <c r="H48" s="39">
        <v>19</v>
      </c>
      <c r="I48" s="56">
        <v>0</v>
      </c>
      <c r="J48" s="56">
        <v>0</v>
      </c>
      <c r="K48" s="56">
        <v>0</v>
      </c>
      <c r="L48" s="56">
        <v>0</v>
      </c>
      <c r="Q48" s="130"/>
      <c r="R48" s="130"/>
    </row>
    <row r="49" spans="1:19" ht="27" hidden="1" customHeight="1" collapsed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42</v>
      </c>
      <c r="H49" s="39">
        <v>20</v>
      </c>
      <c r="I49" s="56">
        <v>0</v>
      </c>
      <c r="J49" s="56">
        <v>0</v>
      </c>
      <c r="K49" s="56">
        <v>0</v>
      </c>
      <c r="L49" s="56">
        <v>0</v>
      </c>
      <c r="Q49" s="130"/>
      <c r="R49" s="130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43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Q50" s="130"/>
      <c r="R50" s="130"/>
    </row>
    <row r="51" spans="1:19" ht="15" hidden="1" customHeight="1" collapsed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44</v>
      </c>
      <c r="H51" s="39">
        <v>22</v>
      </c>
      <c r="I51" s="57">
        <v>0</v>
      </c>
      <c r="J51" s="56">
        <v>0</v>
      </c>
      <c r="K51" s="56">
        <v>0</v>
      </c>
      <c r="L51" s="56">
        <v>0</v>
      </c>
      <c r="Q51" s="130"/>
      <c r="R51" s="130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45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Q52" s="130"/>
      <c r="R52" s="130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46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Q53" s="130"/>
      <c r="R53" s="130"/>
    </row>
    <row r="54" spans="1:19" ht="27.75" hidden="1" customHeight="1" collapsed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47</v>
      </c>
      <c r="H54" s="39">
        <v>25</v>
      </c>
      <c r="I54" s="57">
        <v>0</v>
      </c>
      <c r="J54" s="56">
        <v>0</v>
      </c>
      <c r="K54" s="56">
        <v>0</v>
      </c>
      <c r="L54" s="56">
        <v>0</v>
      </c>
      <c r="Q54" s="130"/>
      <c r="R54" s="130"/>
    </row>
    <row r="55" spans="1:19" ht="15.75" hidden="1" customHeight="1" collapsed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48</v>
      </c>
      <c r="H55" s="39">
        <v>26</v>
      </c>
      <c r="I55" s="57">
        <v>0</v>
      </c>
      <c r="J55" s="56">
        <v>0</v>
      </c>
      <c r="K55" s="56">
        <v>0</v>
      </c>
      <c r="L55" s="56">
        <v>0</v>
      </c>
      <c r="Q55" s="130"/>
      <c r="R55" s="130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49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Q56" s="130"/>
      <c r="R56" s="130"/>
    </row>
    <row r="57" spans="1:19" ht="14.25" hidden="1" customHeight="1" collapsed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50</v>
      </c>
      <c r="H57" s="39">
        <v>28</v>
      </c>
      <c r="I57" s="57">
        <v>0</v>
      </c>
      <c r="J57" s="56">
        <v>0</v>
      </c>
      <c r="K57" s="56">
        <v>0</v>
      </c>
      <c r="L57" s="56">
        <v>0</v>
      </c>
      <c r="Q57" s="130"/>
      <c r="R57" s="130"/>
    </row>
    <row r="58" spans="1:19" ht="27.75" hidden="1" customHeight="1" collapsed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51</v>
      </c>
      <c r="H58" s="39">
        <v>29</v>
      </c>
      <c r="I58" s="57">
        <v>0</v>
      </c>
      <c r="J58" s="56">
        <v>0</v>
      </c>
      <c r="K58" s="56">
        <v>0</v>
      </c>
      <c r="L58" s="56">
        <v>0</v>
      </c>
      <c r="Q58" s="130"/>
      <c r="R58" s="130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52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Q59" s="130"/>
      <c r="R59" s="130"/>
    </row>
    <row r="60" spans="1:19" ht="15" hidden="1" customHeight="1" collapsed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53</v>
      </c>
      <c r="H60" s="39">
        <v>31</v>
      </c>
      <c r="I60" s="57">
        <v>0</v>
      </c>
      <c r="J60" s="56">
        <v>0</v>
      </c>
      <c r="K60" s="56">
        <v>0</v>
      </c>
      <c r="L60" s="56">
        <v>0</v>
      </c>
      <c r="Q60" s="130"/>
      <c r="R60" s="130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54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55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Q62" s="130"/>
      <c r="S62" s="130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56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Q63" s="130"/>
      <c r="R63" s="130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56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Q64" s="130"/>
      <c r="R64" s="130"/>
    </row>
    <row r="65" spans="1:18" s="131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57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0"/>
      <c r="R65" s="130"/>
    </row>
    <row r="66" spans="1:18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58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Q66" s="130"/>
      <c r="R66" s="130"/>
    </row>
    <row r="67" spans="1:18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59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Q67" s="130"/>
      <c r="R67" s="130"/>
    </row>
    <row r="68" spans="1:18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60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Q68" s="130"/>
      <c r="R68" s="130"/>
    </row>
    <row r="69" spans="1:18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60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Q69" s="130"/>
      <c r="R69" s="130"/>
    </row>
    <row r="70" spans="1:18" s="131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57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0"/>
      <c r="R70" s="130"/>
    </row>
    <row r="71" spans="1:18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58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Q71" s="130"/>
      <c r="R71" s="130"/>
    </row>
    <row r="72" spans="1:18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59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Q72" s="130"/>
      <c r="R72" s="130"/>
    </row>
    <row r="73" spans="1:18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61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Q73" s="130"/>
      <c r="R73" s="130"/>
    </row>
    <row r="74" spans="1:18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62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Q74" s="130"/>
      <c r="R74" s="130"/>
    </row>
    <row r="75" spans="1:18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63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Q75" s="130"/>
      <c r="R75" s="130"/>
    </row>
    <row r="76" spans="1:18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64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Q76" s="130"/>
      <c r="R76" s="130"/>
    </row>
    <row r="77" spans="1:18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65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Q77" s="130"/>
      <c r="R77" s="130"/>
    </row>
    <row r="78" spans="1:18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66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</row>
    <row r="79" spans="1:18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66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</row>
    <row r="80" spans="1:18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66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</row>
    <row r="81" spans="1:12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66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</row>
    <row r="82" spans="1:12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67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</row>
    <row r="83" spans="1:12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68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</row>
    <row r="84" spans="1:12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68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</row>
    <row r="85" spans="1:12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68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</row>
    <row r="86" spans="1:12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69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</row>
    <row r="87" spans="1:12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70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</row>
    <row r="88" spans="1:12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71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</row>
    <row r="89" spans="1:12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72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</row>
    <row r="90" spans="1:12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73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</row>
    <row r="91" spans="1:12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73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</row>
    <row r="92" spans="1:12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73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</row>
    <row r="93" spans="1:12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74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</row>
    <row r="94" spans="1:12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75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</row>
    <row r="95" spans="1:12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76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</row>
    <row r="96" spans="1:12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76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</row>
    <row r="97" spans="1:12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76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</row>
    <row r="98" spans="1:12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77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</row>
    <row r="99" spans="1:12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78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</row>
    <row r="100" spans="1:12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79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</row>
    <row r="101" spans="1:12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80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</row>
    <row r="102" spans="1:12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80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</row>
    <row r="103" spans="1:12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80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</row>
    <row r="104" spans="1:12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81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</row>
    <row r="105" spans="1:12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82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</row>
    <row r="106" spans="1:12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82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</row>
    <row r="107" spans="1:12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82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</row>
    <row r="108" spans="1:12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83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</row>
    <row r="109" spans="1:12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84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</row>
    <row r="110" spans="1:12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85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</row>
    <row r="111" spans="1:12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85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</row>
    <row r="112" spans="1:12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85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</row>
    <row r="113" spans="1:12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86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</row>
    <row r="114" spans="1:12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87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</row>
    <row r="115" spans="1:12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88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</row>
    <row r="116" spans="1:12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88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</row>
    <row r="117" spans="1:12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88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</row>
    <row r="118" spans="1:12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88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</row>
    <row r="119" spans="1:12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89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</row>
    <row r="120" spans="1:12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89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</row>
    <row r="121" spans="1:12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89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</row>
    <row r="122" spans="1:12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89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</row>
    <row r="123" spans="1:12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90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</row>
    <row r="124" spans="1:12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90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</row>
    <row r="125" spans="1:12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90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</row>
    <row r="126" spans="1:12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90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</row>
    <row r="127" spans="1:12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91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</row>
    <row r="128" spans="1:12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92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</row>
    <row r="129" spans="1:12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91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</row>
    <row r="130" spans="1:12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93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</row>
    <row r="131" spans="1:12" ht="14.25" hidden="1" customHeight="1" collapsed="1">
      <c r="A131" s="83">
        <v>2</v>
      </c>
      <c r="B131" s="35">
        <v>7</v>
      </c>
      <c r="C131" s="35"/>
      <c r="D131" s="36"/>
      <c r="E131" s="36"/>
      <c r="F131" s="38"/>
      <c r="G131" s="37" t="s">
        <v>94</v>
      </c>
      <c r="H131" s="39">
        <v>102</v>
      </c>
      <c r="I131" s="41">
        <f>SUM(I132+I137+I145)</f>
        <v>0</v>
      </c>
      <c r="J131" s="80">
        <f>SUM(J132+J137+J145)</f>
        <v>0</v>
      </c>
      <c r="K131" s="41">
        <f>SUM(K132+K137+K145)</f>
        <v>0</v>
      </c>
      <c r="L131" s="40">
        <f>SUM(L132+L137+L145)</f>
        <v>0</v>
      </c>
    </row>
    <row r="132" spans="1:12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95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</row>
    <row r="133" spans="1:12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95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</row>
    <row r="134" spans="1:12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95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</row>
    <row r="135" spans="1:12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96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97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</row>
    <row r="137" spans="1:12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98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</row>
    <row r="138" spans="1:12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99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</row>
    <row r="139" spans="1:12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99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</row>
    <row r="140" spans="1:12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100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</row>
    <row r="141" spans="1:12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101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</row>
    <row r="142" spans="1:12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102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</row>
    <row r="143" spans="1:12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102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</row>
    <row r="144" spans="1:12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102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</row>
    <row r="145" spans="1:12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103</v>
      </c>
      <c r="H145" s="39">
        <v>116</v>
      </c>
      <c r="I145" s="41">
        <f t="shared" ref="I145:L146" si="15">I146</f>
        <v>0</v>
      </c>
      <c r="J145" s="80">
        <f t="shared" si="15"/>
        <v>0</v>
      </c>
      <c r="K145" s="41">
        <f t="shared" si="15"/>
        <v>0</v>
      </c>
      <c r="L145" s="40">
        <f t="shared" si="15"/>
        <v>0</v>
      </c>
    </row>
    <row r="146" spans="1:12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103</v>
      </c>
      <c r="H146" s="39">
        <v>117</v>
      </c>
      <c r="I146" s="68">
        <f t="shared" si="15"/>
        <v>0</v>
      </c>
      <c r="J146" s="93">
        <f t="shared" si="15"/>
        <v>0</v>
      </c>
      <c r="K146" s="68">
        <f t="shared" si="15"/>
        <v>0</v>
      </c>
      <c r="L146" s="67">
        <f t="shared" si="15"/>
        <v>0</v>
      </c>
    </row>
    <row r="147" spans="1:12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103</v>
      </c>
      <c r="H147" s="39">
        <v>118</v>
      </c>
      <c r="I147" s="41">
        <f>SUM(I148:I149)</f>
        <v>0</v>
      </c>
      <c r="J147" s="80">
        <f>SUM(J148:J149)</f>
        <v>0</v>
      </c>
      <c r="K147" s="41">
        <f>SUM(K148:K149)</f>
        <v>0</v>
      </c>
      <c r="L147" s="40">
        <f>SUM(L148:L149)</f>
        <v>0</v>
      </c>
    </row>
    <row r="148" spans="1:12" hidden="1" collapsed="1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104</v>
      </c>
      <c r="H148" s="39">
        <v>119</v>
      </c>
      <c r="I148" s="94">
        <v>0</v>
      </c>
      <c r="J148" s="94">
        <v>0</v>
      </c>
      <c r="K148" s="94">
        <v>0</v>
      </c>
      <c r="L148" s="94">
        <v>0</v>
      </c>
    </row>
    <row r="149" spans="1:12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105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</row>
    <row r="150" spans="1:12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106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</row>
    <row r="151" spans="1:12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106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</row>
    <row r="152" spans="1:12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107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</row>
    <row r="153" spans="1:12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107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</row>
    <row r="154" spans="1:12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108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</row>
    <row r="155" spans="1:12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109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</row>
    <row r="156" spans="1:12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429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</row>
    <row r="157" spans="1:12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111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</row>
    <row r="158" spans="1:12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111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</row>
    <row r="159" spans="1:12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111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</row>
    <row r="160" spans="1:12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112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</row>
    <row r="161" spans="1:12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113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2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114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</row>
    <row r="163" spans="1:12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114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</row>
    <row r="164" spans="1:12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114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115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</row>
    <row r="166" spans="1:12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116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</row>
    <row r="167" spans="1:12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117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</row>
    <row r="168" spans="1:12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118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</row>
    <row r="169" spans="1:12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119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</row>
    <row r="170" spans="1:12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120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</row>
    <row r="171" spans="1:12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121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</row>
    <row r="172" spans="1:12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122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</row>
    <row r="173" spans="1:12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123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</row>
    <row r="174" spans="1:12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124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</row>
    <row r="175" spans="1:12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125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</row>
    <row r="176" spans="1:12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126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</row>
    <row r="177" spans="1:16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127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</row>
    <row r="178" spans="1:16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128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</row>
    <row r="179" spans="1:16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129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</row>
    <row r="180" spans="1:16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130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</row>
    <row r="181" spans="1:16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130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</row>
    <row r="182" spans="1:16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131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</row>
    <row r="183" spans="1:16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131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</row>
    <row r="184" spans="1:16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132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</row>
    <row r="185" spans="1:16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133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</row>
    <row r="186" spans="1:16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134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</row>
    <row r="187" spans="1:16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135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</row>
    <row r="188" spans="1:16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135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</row>
    <row r="189" spans="1:16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136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</row>
    <row r="190" spans="1:16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137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</row>
    <row r="191" spans="1:16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138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</row>
    <row r="192" spans="1:16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389" t="s">
        <v>438</v>
      </c>
      <c r="H192" s="39">
        <v>163</v>
      </c>
      <c r="I192" s="390">
        <v>0</v>
      </c>
      <c r="J192" s="391">
        <v>0</v>
      </c>
      <c r="K192" s="57">
        <v>0</v>
      </c>
      <c r="L192" s="57">
        <v>0</v>
      </c>
    </row>
    <row r="193" spans="1:12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139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</row>
    <row r="194" spans="1:12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139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</row>
    <row r="195" spans="1:12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140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</row>
    <row r="196" spans="1:12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141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</row>
    <row r="197" spans="1:12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142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</row>
    <row r="198" spans="1:12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143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</row>
    <row r="199" spans="1:12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143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</row>
    <row r="200" spans="1:12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143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</row>
    <row r="201" spans="1:12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144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</row>
    <row r="202" spans="1:12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144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</row>
    <row r="203" spans="1:12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144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</row>
    <row r="204" spans="1:12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145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</row>
    <row r="205" spans="1:12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146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</row>
    <row r="206" spans="1:12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147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</row>
    <row r="207" spans="1:12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148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</row>
    <row r="208" spans="1:12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149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</row>
    <row r="209" spans="1:16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150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</row>
    <row r="210" spans="1:16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150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</row>
    <row r="211" spans="1:16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150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</row>
    <row r="212" spans="1:16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151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</row>
    <row r="213" spans="1:16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151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2"/>
      <c r="N213" s="132"/>
      <c r="O213" s="132"/>
      <c r="P213" s="132"/>
    </row>
    <row r="214" spans="1:16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152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</row>
    <row r="215" spans="1:16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153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</row>
    <row r="216" spans="1:16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154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</row>
    <row r="217" spans="1:16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155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</row>
    <row r="218" spans="1:16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156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</row>
    <row r="219" spans="1:16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151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</row>
    <row r="220" spans="1:16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157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</row>
    <row r="221" spans="1:16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157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</row>
    <row r="222" spans="1:16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158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</row>
    <row r="223" spans="1:16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158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</row>
    <row r="224" spans="1:16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159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</row>
    <row r="225" spans="1:12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159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</row>
    <row r="226" spans="1:12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159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</row>
    <row r="227" spans="1:12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160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</row>
    <row r="228" spans="1:12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161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</row>
    <row r="229" spans="1:12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162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</row>
    <row r="230" spans="1:12" s="377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163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2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164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</row>
    <row r="232" spans="1:12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165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</row>
    <row r="233" spans="1:12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166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</row>
    <row r="234" spans="1:12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166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</row>
    <row r="235" spans="1:12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167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</row>
    <row r="236" spans="1:12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168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</row>
    <row r="237" spans="1:12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169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</row>
    <row r="238" spans="1:12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170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</row>
    <row r="239" spans="1:12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171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</row>
    <row r="240" spans="1:12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172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</row>
    <row r="241" spans="1:12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173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</row>
    <row r="242" spans="1:12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173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</row>
    <row r="243" spans="1:12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174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</row>
    <row r="244" spans="1:12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175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</row>
    <row r="245" spans="1:12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176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</row>
    <row r="246" spans="1:12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176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</row>
    <row r="247" spans="1:12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177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</row>
    <row r="248" spans="1:12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178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</row>
    <row r="249" spans="1:12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179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</row>
    <row r="250" spans="1:12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179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</row>
    <row r="251" spans="1:12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180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</row>
    <row r="252" spans="1:12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181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</row>
    <row r="253" spans="1:12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182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</row>
    <row r="254" spans="1:12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182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</row>
    <row r="255" spans="1:12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182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</row>
    <row r="256" spans="1:12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183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</row>
    <row r="257" spans="1:12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183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</row>
    <row r="258" spans="1:12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183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</row>
    <row r="259" spans="1:12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184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</row>
    <row r="260" spans="1:12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184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</row>
    <row r="261" spans="1:12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185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</row>
    <row r="262" spans="1:12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186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</row>
    <row r="263" spans="1:12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187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</row>
    <row r="264" spans="1:12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188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</row>
    <row r="265" spans="1:12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166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</row>
    <row r="266" spans="1:12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166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</row>
    <row r="267" spans="1:12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189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</row>
    <row r="268" spans="1:12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168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</row>
    <row r="269" spans="1:12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169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</row>
    <row r="270" spans="1:12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170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</row>
    <row r="271" spans="1:12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171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</row>
    <row r="272" spans="1:12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190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</row>
    <row r="273" spans="1:12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191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</row>
    <row r="274" spans="1:12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191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</row>
    <row r="275" spans="1:12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192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</row>
    <row r="276" spans="1:12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193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</row>
    <row r="277" spans="1:12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194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</row>
    <row r="278" spans="1:12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194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</row>
    <row r="279" spans="1:12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195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</row>
    <row r="280" spans="1:12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196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</row>
    <row r="281" spans="1:12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197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</row>
    <row r="282" spans="1:12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197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</row>
    <row r="283" spans="1:12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198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</row>
    <row r="284" spans="1:12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199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</row>
    <row r="285" spans="1:12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200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</row>
    <row r="286" spans="1:12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200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</row>
    <row r="287" spans="1:12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200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</row>
    <row r="288" spans="1:12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183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</row>
    <row r="289" spans="1:12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183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</row>
    <row r="290" spans="1:12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183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</row>
    <row r="291" spans="1:12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184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</row>
    <row r="292" spans="1:12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184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</row>
    <row r="293" spans="1:12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185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</row>
    <row r="294" spans="1:12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186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</row>
    <row r="295" spans="1:12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201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</row>
    <row r="296" spans="1:12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202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</row>
    <row r="297" spans="1:12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188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</row>
    <row r="298" spans="1:12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166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</row>
    <row r="299" spans="1:12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166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</row>
    <row r="300" spans="1:12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189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</row>
    <row r="301" spans="1:12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168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</row>
    <row r="302" spans="1:12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169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</row>
    <row r="303" spans="1:12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170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</row>
    <row r="304" spans="1:12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203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</row>
    <row r="305" spans="1:12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190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</row>
    <row r="306" spans="1:12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204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</row>
    <row r="307" spans="1:12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204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</row>
    <row r="308" spans="1:12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205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</row>
    <row r="309" spans="1:12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206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</row>
    <row r="310" spans="1:12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207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</row>
    <row r="311" spans="1:12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207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</row>
    <row r="312" spans="1:12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208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</row>
    <row r="313" spans="1:12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209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</row>
    <row r="314" spans="1:12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210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</row>
    <row r="315" spans="1:12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210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</row>
    <row r="316" spans="1:12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211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</row>
    <row r="317" spans="1:12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212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</row>
    <row r="318" spans="1:12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213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</row>
    <row r="319" spans="1:12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213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</row>
    <row r="320" spans="1:12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214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</row>
    <row r="321" spans="1:16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183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</row>
    <row r="322" spans="1:16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183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</row>
    <row r="323" spans="1:16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183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</row>
    <row r="324" spans="1:16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215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</row>
    <row r="325" spans="1:16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215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</row>
    <row r="326" spans="1:16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216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</row>
    <row r="327" spans="1:16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217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</row>
    <row r="328" spans="1:16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218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</row>
    <row r="329" spans="1:16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165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</row>
    <row r="330" spans="1:16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165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3"/>
      <c r="N330" s="133"/>
      <c r="O330" s="133"/>
      <c r="P330" s="133"/>
    </row>
    <row r="331" spans="1:16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166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</row>
    <row r="332" spans="1:16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189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</row>
    <row r="333" spans="1:16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168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</row>
    <row r="334" spans="1:16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169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</row>
    <row r="335" spans="1:16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170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</row>
    <row r="336" spans="1:16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171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</row>
    <row r="337" spans="1:12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190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</row>
    <row r="338" spans="1:12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204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</row>
    <row r="339" spans="1:12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204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</row>
    <row r="340" spans="1:12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205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</row>
    <row r="341" spans="1:12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206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</row>
    <row r="342" spans="1:12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207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</row>
    <row r="343" spans="1:12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207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</row>
    <row r="344" spans="1:12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208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</row>
    <row r="345" spans="1:12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209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</row>
    <row r="346" spans="1:12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210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</row>
    <row r="347" spans="1:12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210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</row>
    <row r="348" spans="1:12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211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</row>
    <row r="349" spans="1:12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219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</row>
    <row r="350" spans="1:12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213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</row>
    <row r="351" spans="1:12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213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</row>
    <row r="352" spans="1:12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213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</row>
    <row r="353" spans="1:12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183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</row>
    <row r="354" spans="1:12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183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</row>
    <row r="355" spans="1:12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183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</row>
    <row r="356" spans="1:12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215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</row>
    <row r="357" spans="1:12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215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</row>
    <row r="358" spans="1:12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216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</row>
    <row r="359" spans="1:12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217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</row>
    <row r="360" spans="1:12" ht="18.75" customHeight="1">
      <c r="A360" s="20"/>
      <c r="B360" s="20"/>
      <c r="C360" s="21"/>
      <c r="D360" s="112"/>
      <c r="E360" s="113"/>
      <c r="F360" s="114"/>
      <c r="G360" s="115" t="s">
        <v>220</v>
      </c>
      <c r="H360" s="39">
        <v>330</v>
      </c>
      <c r="I360" s="89">
        <f>SUM(I30+I176)</f>
        <v>1600</v>
      </c>
      <c r="J360" s="89">
        <f>SUM(J30+J176)</f>
        <v>1300</v>
      </c>
      <c r="K360" s="89">
        <f>SUM(K30+K176)</f>
        <v>1300</v>
      </c>
      <c r="L360" s="89">
        <f>SUM(L30+L176)</f>
        <v>1300</v>
      </c>
    </row>
    <row r="361" spans="1:12" ht="18.75" customHeight="1">
      <c r="G361" s="116"/>
      <c r="H361" s="39"/>
      <c r="I361" s="117"/>
      <c r="J361" s="118"/>
      <c r="K361" s="118"/>
      <c r="L361" s="118"/>
    </row>
    <row r="362" spans="1:12" ht="18.75" customHeight="1">
      <c r="D362" s="17"/>
      <c r="E362" s="17"/>
      <c r="F362" s="25"/>
      <c r="G362" s="17" t="s">
        <v>434</v>
      </c>
      <c r="H362" s="134"/>
      <c r="I362" s="119"/>
      <c r="J362" s="118"/>
      <c r="K362" s="17" t="s">
        <v>431</v>
      </c>
      <c r="L362" s="119"/>
    </row>
    <row r="363" spans="1:12" ht="18.75" customHeight="1">
      <c r="A363" s="120"/>
      <c r="B363" s="120"/>
      <c r="C363" s="120"/>
      <c r="D363" s="121" t="s">
        <v>221</v>
      </c>
      <c r="E363" s="378"/>
      <c r="F363" s="378"/>
      <c r="G363" s="134"/>
      <c r="H363" s="134"/>
      <c r="I363" s="376" t="s">
        <v>222</v>
      </c>
      <c r="K363" s="457" t="s">
        <v>223</v>
      </c>
      <c r="L363" s="457"/>
    </row>
    <row r="364" spans="1:12" ht="15.75" customHeight="1">
      <c r="I364" s="122"/>
      <c r="K364" s="122"/>
      <c r="L364" s="122"/>
    </row>
    <row r="365" spans="1:12" ht="15.75" customHeight="1">
      <c r="D365" s="17"/>
      <c r="E365" s="17"/>
      <c r="F365" s="25"/>
      <c r="G365" s="17" t="s">
        <v>224</v>
      </c>
      <c r="I365" s="122"/>
      <c r="K365" s="17" t="s">
        <v>225</v>
      </c>
      <c r="L365" s="123"/>
    </row>
    <row r="366" spans="1:12" ht="26.25" customHeight="1">
      <c r="D366" s="455" t="s">
        <v>226</v>
      </c>
      <c r="E366" s="456"/>
      <c r="F366" s="456"/>
      <c r="G366" s="456"/>
      <c r="H366" s="124"/>
      <c r="I366" s="125" t="s">
        <v>222</v>
      </c>
      <c r="K366" s="457" t="s">
        <v>223</v>
      </c>
      <c r="L366" s="457"/>
    </row>
  </sheetData>
  <mergeCells count="24">
    <mergeCell ref="A26:I26"/>
    <mergeCell ref="K363:L363"/>
    <mergeCell ref="D366:G366"/>
    <mergeCell ref="K366:L366"/>
    <mergeCell ref="G25:H25"/>
    <mergeCell ref="A29:F29"/>
    <mergeCell ref="A27:F28"/>
    <mergeCell ref="G27:G28"/>
    <mergeCell ref="H27:H28"/>
    <mergeCell ref="I27:J27"/>
    <mergeCell ref="K27:K28"/>
    <mergeCell ref="L27:L28"/>
    <mergeCell ref="A7:L7"/>
    <mergeCell ref="G8:K8"/>
    <mergeCell ref="A9:L9"/>
    <mergeCell ref="G10:K10"/>
    <mergeCell ref="G11:K11"/>
    <mergeCell ref="B13:L13"/>
    <mergeCell ref="A22:I22"/>
    <mergeCell ref="A23:I23"/>
    <mergeCell ref="G15:K15"/>
    <mergeCell ref="G16:K16"/>
    <mergeCell ref="E17:K17"/>
    <mergeCell ref="A18:L18"/>
  </mergeCells>
  <pageMargins left="0.7" right="0.7" top="0.75" bottom="0.75" header="0.3" footer="0.3"/>
  <pageSetup paperSize="9" scale="9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7"/>
  <sheetViews>
    <sheetView workbookViewId="0">
      <selection activeCell="G23" sqref="G23"/>
    </sheetView>
  </sheetViews>
  <sheetFormatPr defaultRowHeight="15"/>
  <cols>
    <col min="1" max="1" width="5.7109375" style="140" customWidth="1"/>
    <col min="2" max="2" width="13.7109375" style="140" customWidth="1"/>
    <col min="3" max="3" width="30.42578125" style="141" customWidth="1"/>
    <col min="4" max="4" width="14.5703125" style="141" customWidth="1"/>
    <col min="5" max="5" width="17" style="141" customWidth="1"/>
    <col min="6" max="6" width="14.140625" style="141" customWidth="1"/>
    <col min="7" max="7" width="15.140625" style="140" customWidth="1"/>
    <col min="8" max="8" width="19.42578125" style="140" customWidth="1"/>
    <col min="9" max="9" width="9.28515625" style="140" customWidth="1"/>
    <col min="10" max="10" width="9.85546875" style="140" customWidth="1"/>
    <col min="11" max="11" width="8" style="140" customWidth="1"/>
    <col min="12" max="12" width="7.85546875" style="140" customWidth="1"/>
    <col min="13" max="15" width="0" style="140" hidden="1" customWidth="1"/>
    <col min="16" max="16384" width="9.140625" style="140"/>
  </cols>
  <sheetData>
    <row r="1" spans="2:18" ht="12" customHeight="1">
      <c r="H1" s="518" t="s">
        <v>229</v>
      </c>
      <c r="I1" s="519"/>
    </row>
    <row r="2" spans="2:18" ht="12" customHeight="1">
      <c r="D2" s="254"/>
      <c r="E2" s="254"/>
      <c r="F2" s="520" t="s">
        <v>230</v>
      </c>
      <c r="G2" s="521"/>
      <c r="H2" s="521"/>
      <c r="I2" s="522"/>
      <c r="J2" s="142"/>
      <c r="K2" s="142"/>
    </row>
    <row r="3" spans="2:18" ht="12" customHeight="1">
      <c r="D3" s="254"/>
      <c r="E3" s="254"/>
      <c r="F3" s="520" t="s">
        <v>231</v>
      </c>
      <c r="G3" s="521"/>
      <c r="H3" s="521"/>
      <c r="I3" s="142"/>
      <c r="J3" s="142"/>
      <c r="K3" s="142"/>
    </row>
    <row r="4" spans="2:18" ht="12" customHeight="1">
      <c r="D4" s="254"/>
      <c r="E4" s="254"/>
      <c r="F4" s="520" t="s">
        <v>232</v>
      </c>
      <c r="G4" s="521"/>
      <c r="H4" s="521"/>
      <c r="I4" s="142"/>
      <c r="J4" s="142"/>
      <c r="K4" s="142"/>
    </row>
    <row r="5" spans="2:18" ht="12" customHeight="1">
      <c r="D5" s="254"/>
      <c r="E5" s="254"/>
      <c r="F5" s="254" t="s">
        <v>233</v>
      </c>
      <c r="G5" s="254"/>
      <c r="H5" s="254"/>
      <c r="I5" s="254"/>
      <c r="J5" s="142"/>
      <c r="K5" s="142"/>
    </row>
    <row r="6" spans="2:18" ht="21.75" customHeight="1">
      <c r="C6" s="523" t="s">
        <v>234</v>
      </c>
      <c r="D6" s="523"/>
      <c r="E6" s="523"/>
      <c r="F6" s="523"/>
      <c r="G6" s="523"/>
      <c r="H6" s="523"/>
      <c r="I6" s="143"/>
      <c r="J6" s="255"/>
      <c r="K6" s="254"/>
    </row>
    <row r="7" spans="2:18" ht="9" customHeight="1">
      <c r="B7" s="144"/>
      <c r="C7" s="143"/>
      <c r="D7" s="143"/>
      <c r="E7" s="143"/>
      <c r="F7" s="143"/>
      <c r="G7" s="143"/>
      <c r="H7" s="143"/>
      <c r="I7" s="144"/>
      <c r="J7" s="144"/>
      <c r="K7" s="144"/>
    </row>
    <row r="8" spans="2:18" ht="15.75" customHeight="1">
      <c r="B8" s="145"/>
      <c r="C8" s="146" t="s">
        <v>235</v>
      </c>
      <c r="D8" s="147"/>
      <c r="E8" s="147"/>
      <c r="F8" s="147"/>
      <c r="G8" s="147"/>
      <c r="H8" s="147"/>
      <c r="I8" s="145"/>
      <c r="J8" s="145"/>
      <c r="K8" s="145"/>
      <c r="L8" s="148"/>
      <c r="M8" s="148"/>
      <c r="N8" s="149"/>
      <c r="O8" s="149"/>
      <c r="P8" s="149"/>
      <c r="Q8" s="149"/>
      <c r="R8" s="149"/>
    </row>
    <row r="9" spans="2:18" ht="19.5" customHeight="1">
      <c r="C9" s="517" t="s">
        <v>236</v>
      </c>
      <c r="D9" s="517"/>
      <c r="E9" s="517"/>
      <c r="F9" s="517"/>
      <c r="G9" s="517"/>
      <c r="H9" s="517"/>
      <c r="I9" s="150"/>
      <c r="J9" s="150"/>
      <c r="K9" s="150"/>
      <c r="L9" s="150"/>
      <c r="M9" s="150"/>
      <c r="N9" s="150"/>
      <c r="O9" s="150"/>
      <c r="P9" s="150"/>
      <c r="Q9" s="150"/>
      <c r="R9" s="150"/>
    </row>
    <row r="10" spans="2:18" ht="50.25" customHeight="1">
      <c r="B10" s="507" t="s">
        <v>472</v>
      </c>
      <c r="C10" s="507"/>
      <c r="D10" s="507"/>
      <c r="E10" s="507"/>
      <c r="F10" s="507"/>
      <c r="G10" s="507"/>
      <c r="H10" s="507"/>
      <c r="I10" s="151"/>
      <c r="J10" s="151"/>
      <c r="K10" s="151" t="s">
        <v>237</v>
      </c>
      <c r="L10" s="152"/>
      <c r="M10" s="152"/>
      <c r="N10" s="152"/>
      <c r="O10" s="152"/>
      <c r="P10" s="152"/>
      <c r="Q10" s="152"/>
      <c r="R10" s="152"/>
    </row>
    <row r="11" spans="2:18" ht="28.5" customHeight="1">
      <c r="C11" s="153"/>
      <c r="D11" s="153"/>
      <c r="E11" s="154" t="s">
        <v>473</v>
      </c>
      <c r="F11" s="154"/>
    </row>
    <row r="12" spans="2:18" ht="12.75">
      <c r="C12" s="153"/>
      <c r="D12" s="508" t="s">
        <v>238</v>
      </c>
      <c r="E12" s="508"/>
      <c r="F12" s="140"/>
    </row>
    <row r="13" spans="2:18" ht="12.75">
      <c r="C13" s="153"/>
      <c r="D13" s="140"/>
      <c r="E13" s="155" t="s">
        <v>239</v>
      </c>
      <c r="F13" s="256"/>
    </row>
    <row r="14" spans="2:18" ht="12.75">
      <c r="C14" s="140"/>
      <c r="D14" s="140"/>
      <c r="E14" s="156" t="s">
        <v>240</v>
      </c>
      <c r="F14" s="156"/>
    </row>
    <row r="15" spans="2:18" ht="15.75">
      <c r="B15" s="157"/>
      <c r="H15" s="148"/>
    </row>
    <row r="16" spans="2:18" ht="17.25" customHeight="1">
      <c r="B16" s="158"/>
      <c r="H16" s="159" t="s">
        <v>241</v>
      </c>
    </row>
    <row r="17" spans="2:12" ht="22.5" customHeight="1">
      <c r="B17" s="509" t="s">
        <v>242</v>
      </c>
      <c r="C17" s="509" t="s">
        <v>243</v>
      </c>
      <c r="D17" s="511" t="s">
        <v>244</v>
      </c>
      <c r="E17" s="512"/>
      <c r="F17" s="512"/>
      <c r="G17" s="512"/>
      <c r="H17" s="513"/>
    </row>
    <row r="18" spans="2:12" ht="21" hidden="1" customHeight="1">
      <c r="B18" s="510"/>
      <c r="C18" s="510"/>
      <c r="D18" s="160"/>
      <c r="E18" s="161"/>
      <c r="F18" s="161"/>
      <c r="G18" s="161"/>
      <c r="H18" s="162"/>
    </row>
    <row r="19" spans="2:12" ht="12.75" hidden="1" customHeight="1">
      <c r="B19" s="510"/>
      <c r="C19" s="510"/>
      <c r="D19" s="509" t="s">
        <v>245</v>
      </c>
      <c r="E19" s="509" t="s">
        <v>246</v>
      </c>
      <c r="F19" s="515" t="s">
        <v>247</v>
      </c>
      <c r="G19" s="509" t="s">
        <v>248</v>
      </c>
      <c r="H19" s="509" t="s">
        <v>249</v>
      </c>
    </row>
    <row r="20" spans="2:12" ht="47.25" customHeight="1">
      <c r="B20" s="510"/>
      <c r="C20" s="510"/>
      <c r="D20" s="514"/>
      <c r="E20" s="514"/>
      <c r="F20" s="516"/>
      <c r="G20" s="514"/>
      <c r="H20" s="514"/>
    </row>
    <row r="21" spans="2:12" ht="11.25" customHeight="1">
      <c r="B21" s="257">
        <v>1</v>
      </c>
      <c r="C21" s="163">
        <v>2</v>
      </c>
      <c r="D21" s="257">
        <v>3</v>
      </c>
      <c r="E21" s="257">
        <v>4</v>
      </c>
      <c r="F21" s="257">
        <v>5</v>
      </c>
      <c r="G21" s="257">
        <v>6</v>
      </c>
      <c r="H21" s="257">
        <v>7</v>
      </c>
    </row>
    <row r="22" spans="2:12" ht="14.45" customHeight="1">
      <c r="B22" s="164">
        <v>731</v>
      </c>
      <c r="C22" s="165" t="s">
        <v>250</v>
      </c>
      <c r="D22" s="166">
        <v>0</v>
      </c>
      <c r="E22" s="167">
        <v>0</v>
      </c>
      <c r="F22" s="167">
        <v>0</v>
      </c>
      <c r="G22" s="168">
        <v>0</v>
      </c>
      <c r="H22" s="167">
        <f>D22+E22-F22-G22</f>
        <v>0</v>
      </c>
    </row>
    <row r="23" spans="2:12" ht="25.5" customHeight="1">
      <c r="B23" s="164">
        <v>741</v>
      </c>
      <c r="C23" s="169" t="s">
        <v>251</v>
      </c>
      <c r="D23" s="166">
        <v>0</v>
      </c>
      <c r="E23" s="167">
        <v>380</v>
      </c>
      <c r="F23" s="167">
        <v>100</v>
      </c>
      <c r="G23" s="168">
        <v>0</v>
      </c>
      <c r="H23" s="167">
        <f>D23+E23-F23-G23</f>
        <v>280</v>
      </c>
    </row>
    <row r="24" spans="2:12" ht="14.45" customHeight="1">
      <c r="B24" s="164"/>
      <c r="C24" s="165"/>
      <c r="D24" s="170"/>
      <c r="E24" s="171"/>
      <c r="F24" s="171"/>
      <c r="G24" s="168"/>
      <c r="H24" s="168"/>
    </row>
    <row r="25" spans="2:12" ht="14.45" customHeight="1">
      <c r="B25" s="164"/>
      <c r="C25" s="164"/>
      <c r="D25" s="170"/>
      <c r="E25" s="171"/>
      <c r="F25" s="171"/>
      <c r="G25" s="168"/>
      <c r="H25" s="168"/>
    </row>
    <row r="26" spans="2:12" ht="14.45" customHeight="1">
      <c r="B26" s="164"/>
      <c r="C26" s="164"/>
      <c r="D26" s="170"/>
      <c r="E26" s="171"/>
      <c r="F26" s="171"/>
      <c r="G26" s="168"/>
      <c r="H26" s="168"/>
    </row>
    <row r="27" spans="2:12" ht="14.45" customHeight="1">
      <c r="B27" s="172"/>
      <c r="C27" s="173" t="s">
        <v>252</v>
      </c>
      <c r="D27" s="174">
        <f>D22+D23</f>
        <v>0</v>
      </c>
      <c r="E27" s="174">
        <f>E22+E23</f>
        <v>380</v>
      </c>
      <c r="F27" s="174">
        <f>F22+F23</f>
        <v>100</v>
      </c>
      <c r="G27" s="174">
        <f>G22+G23</f>
        <v>0</v>
      </c>
      <c r="H27" s="174">
        <f>H22+H23</f>
        <v>280</v>
      </c>
    </row>
    <row r="28" spans="2:12">
      <c r="C28" s="175"/>
      <c r="D28" s="175"/>
      <c r="E28" s="175"/>
      <c r="F28" s="175"/>
    </row>
    <row r="29" spans="2:12" ht="12.75">
      <c r="C29" s="148"/>
      <c r="D29" s="148"/>
      <c r="E29" s="148"/>
      <c r="F29" s="148"/>
    </row>
    <row r="30" spans="2:12" ht="15.75">
      <c r="B30" s="505" t="s">
        <v>434</v>
      </c>
      <c r="C30" s="505"/>
      <c r="D30" s="176"/>
      <c r="E30" s="146"/>
      <c r="F30" s="140"/>
      <c r="G30" s="505" t="s">
        <v>431</v>
      </c>
      <c r="H30" s="505"/>
      <c r="I30" s="148"/>
      <c r="J30" s="177"/>
      <c r="L30" s="178"/>
    </row>
    <row r="31" spans="2:12" ht="30.75" customHeight="1">
      <c r="B31" s="503" t="s">
        <v>253</v>
      </c>
      <c r="C31" s="503"/>
      <c r="D31" s="179"/>
      <c r="E31" s="180" t="s">
        <v>222</v>
      </c>
      <c r="F31" s="180"/>
      <c r="G31" s="504" t="s">
        <v>223</v>
      </c>
      <c r="H31" s="504"/>
      <c r="I31" s="181"/>
      <c r="J31" s="182"/>
      <c r="L31" s="183"/>
    </row>
    <row r="32" spans="2:12" ht="15.75">
      <c r="C32" s="140"/>
      <c r="D32" s="184"/>
      <c r="E32" s="140"/>
      <c r="F32" s="140"/>
      <c r="I32" s="184"/>
      <c r="J32" s="185"/>
      <c r="K32" s="185"/>
      <c r="L32" s="178"/>
    </row>
    <row r="33" spans="2:14" ht="14.25" customHeight="1">
      <c r="B33" s="506" t="s">
        <v>224</v>
      </c>
      <c r="C33" s="506"/>
      <c r="D33" s="186"/>
      <c r="E33" s="146"/>
      <c r="F33" s="140"/>
      <c r="G33" s="505" t="s">
        <v>225</v>
      </c>
      <c r="H33" s="505"/>
      <c r="I33" s="187"/>
      <c r="J33" s="188"/>
      <c r="L33" s="189"/>
      <c r="N33" s="190"/>
    </row>
    <row r="34" spans="2:14" ht="48.75" customHeight="1">
      <c r="B34" s="503" t="s">
        <v>254</v>
      </c>
      <c r="C34" s="503"/>
      <c r="D34" s="258"/>
      <c r="E34" s="180" t="s">
        <v>222</v>
      </c>
      <c r="F34" s="180"/>
      <c r="G34" s="504" t="s">
        <v>223</v>
      </c>
      <c r="H34" s="504"/>
      <c r="I34" s="191"/>
      <c r="J34" s="192"/>
      <c r="L34" s="193"/>
      <c r="N34" s="194"/>
    </row>
    <row r="35" spans="2:14">
      <c r="B35" s="144"/>
      <c r="C35" s="195"/>
      <c r="D35" s="195"/>
      <c r="E35" s="195"/>
      <c r="F35" s="195"/>
      <c r="G35" s="144"/>
      <c r="H35" s="144"/>
      <c r="I35" s="144"/>
      <c r="J35" s="144"/>
      <c r="K35" s="144"/>
    </row>
    <row r="36" spans="2:14">
      <c r="B36" s="144"/>
      <c r="C36" s="195"/>
      <c r="D36" s="195"/>
      <c r="E36" s="195"/>
      <c r="F36" s="195"/>
      <c r="G36" s="144"/>
      <c r="H36" s="144"/>
      <c r="I36" s="144"/>
      <c r="J36" s="144"/>
      <c r="K36" s="144"/>
    </row>
    <row r="37" spans="2:14">
      <c r="B37" s="144"/>
      <c r="C37" s="195"/>
      <c r="D37" s="195"/>
      <c r="E37" s="195"/>
      <c r="F37" s="195"/>
      <c r="G37" s="144"/>
      <c r="H37" s="144"/>
      <c r="I37" s="144"/>
      <c r="J37" s="144"/>
      <c r="K37" s="144"/>
    </row>
    <row r="38" spans="2:14">
      <c r="B38" s="144"/>
      <c r="C38" s="195"/>
      <c r="D38" s="195"/>
      <c r="E38" s="195"/>
      <c r="F38" s="195"/>
      <c r="G38" s="144"/>
      <c r="H38" s="144"/>
      <c r="I38" s="144"/>
      <c r="J38" s="144"/>
      <c r="K38" s="144"/>
    </row>
    <row r="39" spans="2:14">
      <c r="B39" s="144"/>
      <c r="C39" s="195"/>
      <c r="D39" s="195"/>
      <c r="E39" s="195"/>
      <c r="F39" s="195"/>
      <c r="G39" s="144"/>
      <c r="H39" s="144"/>
      <c r="I39" s="144"/>
      <c r="J39" s="144"/>
      <c r="K39" s="144"/>
    </row>
    <row r="40" spans="2:14">
      <c r="B40" s="144"/>
      <c r="C40" s="195"/>
      <c r="D40" s="195"/>
      <c r="E40" s="195"/>
      <c r="F40" s="195"/>
      <c r="G40" s="144"/>
      <c r="H40" s="144"/>
      <c r="I40" s="144"/>
      <c r="J40" s="144"/>
      <c r="K40" s="144"/>
    </row>
    <row r="41" spans="2:14">
      <c r="B41" s="144"/>
      <c r="C41" s="195"/>
      <c r="D41" s="195"/>
      <c r="E41" s="195"/>
      <c r="F41" s="195"/>
      <c r="G41" s="144"/>
      <c r="H41" s="144"/>
      <c r="I41" s="144"/>
      <c r="J41" s="144"/>
      <c r="K41" s="144"/>
    </row>
    <row r="42" spans="2:14">
      <c r="B42" s="144"/>
      <c r="C42" s="195"/>
      <c r="D42" s="195"/>
      <c r="E42" s="195"/>
      <c r="F42" s="195"/>
      <c r="G42" s="144"/>
      <c r="H42" s="144"/>
      <c r="I42" s="144"/>
      <c r="J42" s="144"/>
      <c r="K42" s="144"/>
    </row>
    <row r="43" spans="2:14">
      <c r="B43" s="144"/>
      <c r="C43" s="195"/>
      <c r="D43" s="195"/>
      <c r="E43" s="195"/>
      <c r="F43" s="195"/>
      <c r="G43" s="144"/>
      <c r="H43" s="144"/>
      <c r="I43" s="144"/>
      <c r="J43" s="144"/>
      <c r="K43" s="144"/>
    </row>
    <row r="44" spans="2:14">
      <c r="B44" s="144"/>
      <c r="C44" s="195"/>
      <c r="D44" s="195"/>
      <c r="E44" s="195"/>
      <c r="F44" s="195"/>
      <c r="G44" s="144"/>
      <c r="H44" s="144"/>
      <c r="I44" s="144"/>
      <c r="J44" s="144"/>
      <c r="K44" s="144"/>
    </row>
    <row r="45" spans="2:14">
      <c r="B45" s="144"/>
      <c r="C45" s="195"/>
      <c r="D45" s="195"/>
      <c r="E45" s="195"/>
      <c r="F45" s="195"/>
      <c r="G45" s="144"/>
      <c r="H45" s="144"/>
      <c r="I45" s="144"/>
      <c r="J45" s="144"/>
      <c r="K45" s="144"/>
    </row>
    <row r="46" spans="2:14">
      <c r="B46" s="144"/>
      <c r="C46" s="195"/>
      <c r="D46" s="195"/>
      <c r="E46" s="195"/>
      <c r="F46" s="195"/>
      <c r="G46" s="144"/>
      <c r="H46" s="144"/>
      <c r="I46" s="144"/>
      <c r="J46" s="144"/>
      <c r="K46" s="144"/>
    </row>
    <row r="47" spans="2:14">
      <c r="B47" s="144"/>
      <c r="C47" s="195"/>
      <c r="D47" s="195"/>
      <c r="E47" s="195"/>
      <c r="F47" s="195"/>
      <c r="G47" s="144"/>
      <c r="H47" s="144"/>
      <c r="I47" s="144"/>
      <c r="J47" s="144"/>
      <c r="K47" s="144"/>
    </row>
    <row r="48" spans="2:14">
      <c r="B48" s="144"/>
      <c r="C48" s="195"/>
      <c r="D48" s="195"/>
      <c r="E48" s="195"/>
      <c r="F48" s="195"/>
      <c r="G48" s="144"/>
      <c r="H48" s="144"/>
      <c r="I48" s="144"/>
      <c r="J48" s="144"/>
      <c r="K48" s="144"/>
    </row>
    <row r="49" spans="2:11">
      <c r="B49" s="144"/>
      <c r="C49" s="195"/>
      <c r="D49" s="195"/>
      <c r="E49" s="195"/>
      <c r="F49" s="195"/>
      <c r="G49" s="144"/>
      <c r="H49" s="144"/>
      <c r="I49" s="144"/>
      <c r="J49" s="144"/>
      <c r="K49" s="144"/>
    </row>
    <row r="50" spans="2:11">
      <c r="B50" s="144"/>
      <c r="C50" s="195"/>
      <c r="D50" s="195"/>
      <c r="E50" s="195"/>
      <c r="F50" s="195"/>
      <c r="G50" s="144"/>
      <c r="H50" s="144"/>
      <c r="I50" s="144"/>
      <c r="J50" s="144"/>
      <c r="K50" s="144"/>
    </row>
    <row r="51" spans="2:11">
      <c r="B51" s="144"/>
      <c r="C51" s="195"/>
      <c r="D51" s="195"/>
      <c r="E51" s="195"/>
      <c r="F51" s="195"/>
      <c r="G51" s="144"/>
      <c r="H51" s="144"/>
      <c r="I51" s="144"/>
      <c r="J51" s="144"/>
      <c r="K51" s="144"/>
    </row>
    <row r="52" spans="2:11">
      <c r="B52" s="144"/>
      <c r="C52" s="195"/>
      <c r="D52" s="195"/>
      <c r="E52" s="195"/>
      <c r="F52" s="195"/>
      <c r="G52" s="144"/>
      <c r="H52" s="144"/>
      <c r="I52" s="144"/>
      <c r="J52" s="144"/>
      <c r="K52" s="144"/>
    </row>
    <row r="53" spans="2:11">
      <c r="B53" s="144"/>
      <c r="C53" s="195"/>
      <c r="D53" s="195"/>
      <c r="E53" s="195"/>
      <c r="F53" s="195"/>
      <c r="G53" s="144"/>
      <c r="H53" s="144"/>
      <c r="I53" s="144"/>
      <c r="J53" s="144"/>
      <c r="K53" s="144"/>
    </row>
    <row r="54" spans="2:11">
      <c r="B54" s="144"/>
      <c r="C54" s="195"/>
      <c r="D54" s="195"/>
      <c r="E54" s="195"/>
      <c r="F54" s="195"/>
      <c r="G54" s="144"/>
      <c r="H54" s="144"/>
      <c r="I54" s="144"/>
      <c r="J54" s="144"/>
      <c r="K54" s="144"/>
    </row>
    <row r="55" spans="2:11">
      <c r="B55" s="144"/>
      <c r="C55" s="195"/>
      <c r="D55" s="195"/>
      <c r="E55" s="195"/>
      <c r="F55" s="195"/>
      <c r="G55" s="144"/>
      <c r="H55" s="144"/>
      <c r="I55" s="144"/>
      <c r="J55" s="144"/>
      <c r="K55" s="144"/>
    </row>
    <row r="56" spans="2:11">
      <c r="B56" s="144"/>
      <c r="C56" s="195"/>
      <c r="D56" s="195"/>
      <c r="E56" s="195"/>
      <c r="F56" s="195"/>
      <c r="G56" s="144"/>
      <c r="H56" s="144"/>
      <c r="I56" s="144"/>
      <c r="J56" s="144"/>
      <c r="K56" s="144"/>
    </row>
    <row r="57" spans="2:11">
      <c r="B57" s="144"/>
      <c r="C57" s="195"/>
      <c r="D57" s="195"/>
      <c r="E57" s="195"/>
      <c r="F57" s="195"/>
      <c r="G57" s="144"/>
      <c r="H57" s="144"/>
      <c r="I57" s="144"/>
      <c r="J57" s="144"/>
      <c r="K57" s="144"/>
    </row>
  </sheetData>
  <mergeCells count="24">
    <mergeCell ref="C9:H9"/>
    <mergeCell ref="H1:I1"/>
    <mergeCell ref="F2:I2"/>
    <mergeCell ref="F3:H3"/>
    <mergeCell ref="F4:H4"/>
    <mergeCell ref="C6:H6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4:C34"/>
    <mergeCell ref="G34:H34"/>
    <mergeCell ref="B30:C30"/>
    <mergeCell ref="G30:H30"/>
    <mergeCell ref="B31:C31"/>
    <mergeCell ref="G31:H31"/>
    <mergeCell ref="B33:C33"/>
    <mergeCell ref="G33:H33"/>
  </mergeCells>
  <pageMargins left="0" right="0" top="0" bottom="0" header="0.31496062992125984" footer="0.31496062992125984"/>
  <pageSetup paperSize="9"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workbookViewId="0">
      <selection activeCell="E28" sqref="E28"/>
    </sheetView>
  </sheetViews>
  <sheetFormatPr defaultRowHeight="12"/>
  <cols>
    <col min="1" max="1" width="23.42578125" style="205" customWidth="1"/>
    <col min="2" max="2" width="7.85546875" style="205" customWidth="1"/>
    <col min="3" max="4" width="8.140625" style="205" customWidth="1"/>
    <col min="5" max="5" width="7.5703125" style="205" customWidth="1"/>
    <col min="6" max="7" width="7.42578125" style="205" customWidth="1"/>
    <col min="8" max="8" width="8.42578125" style="205" customWidth="1"/>
    <col min="9" max="9" width="8.140625" style="205" customWidth="1"/>
    <col min="10" max="10" width="6" style="205" customWidth="1"/>
    <col min="11" max="12" width="8.140625" style="205" customWidth="1"/>
    <col min="13" max="13" width="8.28515625" style="205" customWidth="1"/>
    <col min="14" max="14" width="9.140625" style="205"/>
    <col min="15" max="15" width="6" style="205" customWidth="1"/>
    <col min="16" max="16" width="7.5703125" style="205" customWidth="1"/>
    <col min="17" max="17" width="5.140625" style="205" customWidth="1"/>
    <col min="18" max="18" width="5.28515625" style="205" customWidth="1"/>
    <col min="19" max="19" width="8" style="205" customWidth="1"/>
    <col min="20" max="16384" width="9.140625" style="206"/>
  </cols>
  <sheetData>
    <row r="1" spans="1:19" ht="12" customHeight="1">
      <c r="O1" s="543" t="s">
        <v>421</v>
      </c>
      <c r="P1" s="543"/>
      <c r="Q1" s="543"/>
      <c r="R1" s="543"/>
      <c r="S1" s="543"/>
    </row>
    <row r="2" spans="1:19" ht="32.25" customHeight="1">
      <c r="B2" s="544" t="s">
        <v>427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207"/>
      <c r="O2" s="543"/>
      <c r="P2" s="543"/>
      <c r="Q2" s="543"/>
      <c r="R2" s="543"/>
      <c r="S2" s="543"/>
    </row>
    <row r="3" spans="1:19" ht="12.75" customHeight="1">
      <c r="H3" s="205" t="s">
        <v>255</v>
      </c>
      <c r="I3" s="208"/>
      <c r="J3" s="208"/>
      <c r="K3" s="208"/>
      <c r="L3" s="208"/>
      <c r="M3" s="208"/>
      <c r="N3" s="209"/>
      <c r="O3" s="209"/>
      <c r="P3" s="209"/>
      <c r="Q3" s="209"/>
      <c r="R3" s="209"/>
      <c r="S3" s="209"/>
    </row>
    <row r="4" spans="1:19">
      <c r="I4" s="208"/>
      <c r="J4" s="208"/>
      <c r="K4" s="208"/>
      <c r="L4" s="208"/>
      <c r="M4" s="208"/>
      <c r="N4" s="209"/>
      <c r="O4" s="209"/>
      <c r="P4" s="209"/>
      <c r="Q4" s="209"/>
      <c r="R4" s="209"/>
      <c r="S4" s="209"/>
    </row>
    <row r="5" spans="1:19" ht="12.75" customHeight="1">
      <c r="A5" s="545" t="s">
        <v>479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</row>
    <row r="6" spans="1:19" ht="12" customHeight="1">
      <c r="A6" s="345"/>
      <c r="B6" s="345"/>
      <c r="C6" s="345"/>
      <c r="D6" s="546" t="s">
        <v>480</v>
      </c>
      <c r="E6" s="546"/>
      <c r="F6" s="546"/>
      <c r="G6" s="546"/>
      <c r="H6" s="546"/>
      <c r="I6" s="546"/>
      <c r="J6" s="546"/>
      <c r="K6" s="546"/>
      <c r="L6" s="546"/>
      <c r="M6" s="210"/>
      <c r="N6" s="345"/>
      <c r="O6" s="345"/>
      <c r="P6" s="345"/>
      <c r="Q6" s="345"/>
      <c r="R6" s="345"/>
      <c r="S6" s="345"/>
    </row>
    <row r="7" spans="1:19" ht="12" customHeight="1">
      <c r="A7" s="345"/>
      <c r="B7" s="345"/>
      <c r="C7" s="345"/>
      <c r="D7" s="345"/>
      <c r="E7" s="547" t="s">
        <v>256</v>
      </c>
      <c r="F7" s="547"/>
      <c r="G7" s="547"/>
      <c r="H7" s="547"/>
      <c r="I7" s="547"/>
      <c r="J7" s="547"/>
      <c r="K7" s="547"/>
      <c r="L7" s="547"/>
      <c r="M7" s="210"/>
      <c r="N7" s="345"/>
      <c r="O7" s="345"/>
      <c r="P7" s="345"/>
      <c r="Q7" s="345"/>
      <c r="R7" s="345"/>
      <c r="S7" s="345"/>
    </row>
    <row r="8" spans="1:19" ht="12" customHeight="1">
      <c r="A8" s="211"/>
      <c r="B8" s="346"/>
      <c r="C8" s="346"/>
      <c r="D8" s="346"/>
      <c r="E8" s="346"/>
      <c r="F8" s="346"/>
      <c r="G8" s="346"/>
      <c r="H8" s="212"/>
      <c r="I8" s="212"/>
      <c r="J8" s="524"/>
      <c r="K8" s="524"/>
      <c r="N8" s="345"/>
      <c r="O8" s="345"/>
      <c r="P8" s="345"/>
      <c r="Q8" s="345"/>
      <c r="R8" s="345"/>
      <c r="S8" s="345"/>
    </row>
    <row r="9" spans="1:19" ht="12.75">
      <c r="A9" s="214"/>
      <c r="B9" s="215"/>
      <c r="C9" s="215"/>
      <c r="D9" s="216"/>
      <c r="E9" s="346"/>
      <c r="F9" s="346"/>
      <c r="G9" s="346"/>
      <c r="H9" s="212"/>
      <c r="I9" s="217" t="s">
        <v>257</v>
      </c>
      <c r="J9" s="525" t="s">
        <v>428</v>
      </c>
      <c r="K9" s="525"/>
      <c r="L9" s="525"/>
      <c r="M9" s="525"/>
      <c r="N9" s="525"/>
      <c r="O9" s="525"/>
      <c r="P9" s="524"/>
      <c r="Q9" s="524"/>
      <c r="R9" s="548">
        <v>7</v>
      </c>
      <c r="S9" s="549"/>
    </row>
    <row r="10" spans="1:19" ht="12.75">
      <c r="A10" s="214"/>
      <c r="B10" s="218"/>
      <c r="C10" s="218"/>
      <c r="D10" s="218"/>
      <c r="E10" s="219"/>
      <c r="F10" s="219"/>
      <c r="G10" s="219"/>
      <c r="H10" s="212"/>
      <c r="I10" s="550"/>
      <c r="J10" s="550"/>
      <c r="K10" s="550"/>
      <c r="L10" s="550"/>
      <c r="M10" s="550"/>
      <c r="N10" s="550"/>
      <c r="O10" s="550"/>
      <c r="Q10" s="213"/>
      <c r="R10" s="213"/>
      <c r="S10" s="213"/>
    </row>
    <row r="11" spans="1:19" ht="12.75">
      <c r="A11" s="214"/>
      <c r="B11" s="218"/>
      <c r="C11" s="218"/>
      <c r="D11" s="218"/>
      <c r="E11" s="219"/>
      <c r="F11" s="219"/>
      <c r="G11" s="219"/>
      <c r="H11" s="551" t="s">
        <v>422</v>
      </c>
      <c r="I11" s="551"/>
      <c r="J11" s="551"/>
      <c r="K11" s="551"/>
      <c r="L11" s="551"/>
      <c r="M11" s="551"/>
      <c r="N11" s="551"/>
      <c r="O11" s="551"/>
      <c r="Q11" s="213"/>
      <c r="R11" s="548" t="s">
        <v>439</v>
      </c>
      <c r="S11" s="549"/>
    </row>
    <row r="12" spans="1:19" ht="12.75">
      <c r="A12" s="220"/>
      <c r="B12" s="218"/>
      <c r="C12" s="221" t="s">
        <v>259</v>
      </c>
      <c r="D12" s="221"/>
      <c r="E12" s="222"/>
      <c r="F12" s="222"/>
      <c r="G12" s="223"/>
      <c r="H12" s="550" t="s">
        <v>260</v>
      </c>
      <c r="I12" s="550"/>
      <c r="J12" s="550"/>
      <c r="K12" s="550"/>
      <c r="L12" s="550"/>
      <c r="M12" s="550"/>
      <c r="N12" s="550"/>
      <c r="O12" s="552"/>
      <c r="P12" s="362" t="s">
        <v>261</v>
      </c>
      <c r="Q12" s="362" t="s">
        <v>262</v>
      </c>
      <c r="R12" s="363" t="s">
        <v>263</v>
      </c>
      <c r="S12" s="363" t="s">
        <v>261</v>
      </c>
    </row>
    <row r="13" spans="1:19" ht="13.5" thickBot="1">
      <c r="A13" s="224"/>
      <c r="B13" s="218"/>
      <c r="C13" s="218"/>
      <c r="D13" s="218"/>
      <c r="E13" s="225"/>
      <c r="F13" s="225"/>
      <c r="G13" s="225"/>
      <c r="H13" s="226"/>
      <c r="I13" s="226"/>
      <c r="J13" s="226"/>
      <c r="K13" s="226"/>
      <c r="L13" s="226"/>
      <c r="M13" s="226"/>
      <c r="N13" s="226"/>
      <c r="O13" s="226"/>
      <c r="P13" s="227"/>
      <c r="Q13" s="227"/>
      <c r="R13" s="227"/>
      <c r="S13" s="227"/>
    </row>
    <row r="14" spans="1:19" ht="12.75">
      <c r="A14" s="528" t="s">
        <v>264</v>
      </c>
      <c r="B14" s="531" t="s">
        <v>265</v>
      </c>
      <c r="C14" s="532"/>
      <c r="D14" s="532"/>
      <c r="E14" s="532"/>
      <c r="F14" s="532"/>
      <c r="G14" s="533"/>
      <c r="H14" s="534" t="s">
        <v>266</v>
      </c>
      <c r="I14" s="535"/>
      <c r="J14" s="535"/>
      <c r="K14" s="535"/>
      <c r="L14" s="536"/>
      <c r="M14" s="534" t="s">
        <v>267</v>
      </c>
      <c r="N14" s="535"/>
      <c r="O14" s="535"/>
      <c r="P14" s="535"/>
      <c r="Q14" s="535"/>
      <c r="R14" s="535"/>
      <c r="S14" s="536"/>
    </row>
    <row r="15" spans="1:19" ht="12.75">
      <c r="A15" s="529"/>
      <c r="B15" s="537" t="s">
        <v>268</v>
      </c>
      <c r="C15" s="538"/>
      <c r="D15" s="538"/>
      <c r="E15" s="538" t="s">
        <v>269</v>
      </c>
      <c r="F15" s="538"/>
      <c r="G15" s="539"/>
      <c r="H15" s="540" t="s">
        <v>270</v>
      </c>
      <c r="I15" s="541" t="s">
        <v>271</v>
      </c>
      <c r="J15" s="541" t="s">
        <v>272</v>
      </c>
      <c r="K15" s="542" t="s">
        <v>273</v>
      </c>
      <c r="L15" s="555" t="s">
        <v>274</v>
      </c>
      <c r="M15" s="540" t="s">
        <v>270</v>
      </c>
      <c r="N15" s="541" t="s">
        <v>271</v>
      </c>
      <c r="O15" s="541" t="s">
        <v>272</v>
      </c>
      <c r="P15" s="542" t="s">
        <v>275</v>
      </c>
      <c r="Q15" s="541" t="s">
        <v>276</v>
      </c>
      <c r="R15" s="541" t="s">
        <v>277</v>
      </c>
      <c r="S15" s="553" t="s">
        <v>274</v>
      </c>
    </row>
    <row r="16" spans="1:19" ht="67.5">
      <c r="A16" s="530"/>
      <c r="B16" s="348" t="s">
        <v>278</v>
      </c>
      <c r="C16" s="347" t="s">
        <v>279</v>
      </c>
      <c r="D16" s="347" t="s">
        <v>280</v>
      </c>
      <c r="E16" s="228" t="s">
        <v>278</v>
      </c>
      <c r="F16" s="347" t="s">
        <v>279</v>
      </c>
      <c r="G16" s="229" t="s">
        <v>281</v>
      </c>
      <c r="H16" s="540"/>
      <c r="I16" s="541"/>
      <c r="J16" s="541"/>
      <c r="K16" s="542"/>
      <c r="L16" s="555"/>
      <c r="M16" s="540"/>
      <c r="N16" s="541"/>
      <c r="O16" s="541"/>
      <c r="P16" s="542"/>
      <c r="Q16" s="541"/>
      <c r="R16" s="541"/>
      <c r="S16" s="554"/>
    </row>
    <row r="17" spans="1:19">
      <c r="A17" s="349">
        <v>1</v>
      </c>
      <c r="B17" s="231">
        <v>2</v>
      </c>
      <c r="C17" s="232">
        <v>3</v>
      </c>
      <c r="D17" s="232">
        <v>4</v>
      </c>
      <c r="E17" s="233">
        <v>5</v>
      </c>
      <c r="F17" s="232">
        <v>6</v>
      </c>
      <c r="G17" s="234">
        <v>7</v>
      </c>
      <c r="H17" s="230">
        <v>8</v>
      </c>
      <c r="I17" s="233">
        <v>9</v>
      </c>
      <c r="J17" s="233">
        <v>10</v>
      </c>
      <c r="K17" s="233">
        <v>11</v>
      </c>
      <c r="L17" s="235">
        <v>12</v>
      </c>
      <c r="M17" s="230">
        <v>13</v>
      </c>
      <c r="N17" s="233">
        <v>14</v>
      </c>
      <c r="O17" s="233">
        <v>15</v>
      </c>
      <c r="P17" s="233">
        <v>16</v>
      </c>
      <c r="Q17" s="233">
        <v>17</v>
      </c>
      <c r="R17" s="233">
        <v>18</v>
      </c>
      <c r="S17" s="235">
        <v>19</v>
      </c>
    </row>
    <row r="18" spans="1:19" ht="21.75" customHeight="1">
      <c r="A18" s="350" t="s">
        <v>423</v>
      </c>
      <c r="B18" s="236">
        <v>1</v>
      </c>
      <c r="C18" s="237">
        <v>1</v>
      </c>
      <c r="D18" s="238">
        <v>1</v>
      </c>
      <c r="E18" s="239">
        <v>0</v>
      </c>
      <c r="F18" s="237">
        <v>0</v>
      </c>
      <c r="G18" s="240">
        <v>0</v>
      </c>
      <c r="H18" s="236">
        <v>16900</v>
      </c>
      <c r="I18" s="237"/>
      <c r="J18" s="237"/>
      <c r="K18" s="238"/>
      <c r="L18" s="241">
        <f>SUM(H18:K18)</f>
        <v>16900</v>
      </c>
      <c r="M18" s="236">
        <v>0</v>
      </c>
      <c r="N18" s="237">
        <v>0</v>
      </c>
      <c r="O18" s="237"/>
      <c r="P18" s="237"/>
      <c r="Q18" s="239"/>
      <c r="R18" s="239"/>
      <c r="S18" s="241">
        <f>SUM(M18:R18)</f>
        <v>0</v>
      </c>
    </row>
    <row r="19" spans="1:19" ht="24" customHeight="1">
      <c r="A19" s="351" t="s">
        <v>424</v>
      </c>
      <c r="B19" s="236">
        <v>1</v>
      </c>
      <c r="C19" s="237">
        <v>1</v>
      </c>
      <c r="D19" s="238">
        <v>1</v>
      </c>
      <c r="E19" s="239">
        <v>0</v>
      </c>
      <c r="F19" s="237">
        <v>0</v>
      </c>
      <c r="G19" s="240">
        <v>0</v>
      </c>
      <c r="H19" s="236">
        <v>16900</v>
      </c>
      <c r="I19" s="237"/>
      <c r="J19" s="237"/>
      <c r="K19" s="238"/>
      <c r="L19" s="241">
        <f t="shared" ref="L19:L24" si="0">SUM(H19:K19)</f>
        <v>16900</v>
      </c>
      <c r="M19" s="236">
        <v>0</v>
      </c>
      <c r="N19" s="237">
        <v>0</v>
      </c>
      <c r="O19" s="237"/>
      <c r="P19" s="237"/>
      <c r="Q19" s="239"/>
      <c r="R19" s="239"/>
      <c r="S19" s="241">
        <f t="shared" ref="S19:S24" si="1">SUM(M19:R19)</f>
        <v>0</v>
      </c>
    </row>
    <row r="20" spans="1:19" ht="18" customHeight="1">
      <c r="A20" s="352" t="s">
        <v>282</v>
      </c>
      <c r="B20" s="236">
        <v>8.5</v>
      </c>
      <c r="C20" s="237">
        <v>9</v>
      </c>
      <c r="D20" s="238">
        <v>8.7200000000000006</v>
      </c>
      <c r="E20" s="239">
        <v>8.5</v>
      </c>
      <c r="F20" s="237">
        <v>9</v>
      </c>
      <c r="G20" s="240">
        <v>8.7200000000000006</v>
      </c>
      <c r="H20" s="236">
        <v>99500</v>
      </c>
      <c r="I20" s="237">
        <v>7200</v>
      </c>
      <c r="J20" s="237"/>
      <c r="K20" s="238"/>
      <c r="L20" s="241">
        <f t="shared" si="0"/>
        <v>106700</v>
      </c>
      <c r="M20" s="236">
        <v>99028</v>
      </c>
      <c r="N20" s="237">
        <v>7135</v>
      </c>
      <c r="O20" s="237"/>
      <c r="P20" s="237"/>
      <c r="Q20" s="239"/>
      <c r="R20" s="239"/>
      <c r="S20" s="241">
        <f t="shared" si="1"/>
        <v>106163</v>
      </c>
    </row>
    <row r="21" spans="1:19" ht="24">
      <c r="A21" s="350" t="s">
        <v>425</v>
      </c>
      <c r="B21" s="236"/>
      <c r="C21" s="237"/>
      <c r="D21" s="238"/>
      <c r="E21" s="239"/>
      <c r="F21" s="237"/>
      <c r="G21" s="240"/>
      <c r="H21" s="236"/>
      <c r="I21" s="237"/>
      <c r="J21" s="237"/>
      <c r="K21" s="238"/>
      <c r="L21" s="241">
        <f t="shared" si="0"/>
        <v>0</v>
      </c>
      <c r="M21" s="236"/>
      <c r="N21" s="237"/>
      <c r="O21" s="237"/>
      <c r="P21" s="237"/>
      <c r="Q21" s="239"/>
      <c r="R21" s="239"/>
      <c r="S21" s="241">
        <f t="shared" si="1"/>
        <v>0</v>
      </c>
    </row>
    <row r="22" spans="1:19" ht="24" customHeight="1">
      <c r="A22" s="350" t="s">
        <v>426</v>
      </c>
      <c r="B22" s="236"/>
      <c r="C22" s="237"/>
      <c r="D22" s="238"/>
      <c r="E22" s="239"/>
      <c r="F22" s="237"/>
      <c r="G22" s="240"/>
      <c r="H22" s="236"/>
      <c r="I22" s="237"/>
      <c r="J22" s="237"/>
      <c r="K22" s="238"/>
      <c r="L22" s="241">
        <f t="shared" si="0"/>
        <v>0</v>
      </c>
      <c r="M22" s="236"/>
      <c r="N22" s="237"/>
      <c r="O22" s="237"/>
      <c r="P22" s="237"/>
      <c r="Q22" s="239"/>
      <c r="R22" s="239"/>
      <c r="S22" s="241">
        <f t="shared" si="1"/>
        <v>0</v>
      </c>
    </row>
    <row r="23" spans="1:19" ht="12.75">
      <c r="A23" s="352" t="s">
        <v>283</v>
      </c>
      <c r="B23" s="236">
        <v>4</v>
      </c>
      <c r="C23" s="237">
        <v>3.5</v>
      </c>
      <c r="D23" s="238">
        <v>3.78</v>
      </c>
      <c r="E23" s="239">
        <v>4</v>
      </c>
      <c r="F23" s="237">
        <v>3.5</v>
      </c>
      <c r="G23" s="240">
        <v>3.78</v>
      </c>
      <c r="H23" s="236">
        <v>31500</v>
      </c>
      <c r="I23" s="237">
        <v>2300</v>
      </c>
      <c r="J23" s="237">
        <v>1800</v>
      </c>
      <c r="K23" s="238"/>
      <c r="L23" s="241">
        <f t="shared" si="0"/>
        <v>35600</v>
      </c>
      <c r="M23" s="236">
        <v>30712</v>
      </c>
      <c r="N23" s="237">
        <v>2264</v>
      </c>
      <c r="O23" s="237">
        <v>1772</v>
      </c>
      <c r="P23" s="237"/>
      <c r="Q23" s="239"/>
      <c r="R23" s="239">
        <v>780</v>
      </c>
      <c r="S23" s="241">
        <f t="shared" si="1"/>
        <v>35528</v>
      </c>
    </row>
    <row r="24" spans="1:19" ht="24">
      <c r="A24" s="353" t="s">
        <v>284</v>
      </c>
      <c r="B24" s="236">
        <v>1.75</v>
      </c>
      <c r="C24" s="237">
        <v>1.75</v>
      </c>
      <c r="D24" s="238">
        <v>1.58</v>
      </c>
      <c r="E24" s="239">
        <v>1.75</v>
      </c>
      <c r="F24" s="237">
        <v>1.75</v>
      </c>
      <c r="G24" s="240">
        <v>1.58</v>
      </c>
      <c r="H24" s="236">
        <v>9700</v>
      </c>
      <c r="I24" s="237"/>
      <c r="J24" s="237"/>
      <c r="K24" s="238"/>
      <c r="L24" s="241">
        <f t="shared" si="0"/>
        <v>9700</v>
      </c>
      <c r="M24" s="236">
        <v>8874</v>
      </c>
      <c r="N24" s="237"/>
      <c r="O24" s="237"/>
      <c r="P24" s="237"/>
      <c r="Q24" s="239"/>
      <c r="R24" s="239">
        <v>780</v>
      </c>
      <c r="S24" s="241">
        <f t="shared" si="1"/>
        <v>9654</v>
      </c>
    </row>
    <row r="25" spans="1:19" ht="12.75">
      <c r="A25" s="354" t="s">
        <v>285</v>
      </c>
      <c r="B25" s="355">
        <f t="shared" ref="B25:G25" si="2">SUM(B18,B20,B21,B22,B23)</f>
        <v>13.5</v>
      </c>
      <c r="C25" s="356">
        <f t="shared" si="2"/>
        <v>13.5</v>
      </c>
      <c r="D25" s="356">
        <f t="shared" si="2"/>
        <v>13.5</v>
      </c>
      <c r="E25" s="356">
        <f t="shared" si="2"/>
        <v>12.5</v>
      </c>
      <c r="F25" s="356">
        <f t="shared" si="2"/>
        <v>12.5</v>
      </c>
      <c r="G25" s="357">
        <f t="shared" si="2"/>
        <v>12.5</v>
      </c>
      <c r="H25" s="355">
        <f>SUM(H18,H20,H21,H22,H23,)</f>
        <v>147900</v>
      </c>
      <c r="I25" s="356">
        <f>SUM(I18,I20,I21,I22,I23,)</f>
        <v>9500</v>
      </c>
      <c r="J25" s="356">
        <f t="shared" ref="J25:S25" si="3">SUM(J18,J20,J21,J22,J23)</f>
        <v>1800</v>
      </c>
      <c r="K25" s="356">
        <f t="shared" si="3"/>
        <v>0</v>
      </c>
      <c r="L25" s="364">
        <f t="shared" si="3"/>
        <v>159200</v>
      </c>
      <c r="M25" s="355">
        <f t="shared" si="3"/>
        <v>129740</v>
      </c>
      <c r="N25" s="356">
        <f t="shared" si="3"/>
        <v>9399</v>
      </c>
      <c r="O25" s="356">
        <f t="shared" si="3"/>
        <v>1772</v>
      </c>
      <c r="P25" s="356">
        <f t="shared" si="3"/>
        <v>0</v>
      </c>
      <c r="Q25" s="356">
        <f t="shared" si="3"/>
        <v>0</v>
      </c>
      <c r="R25" s="356">
        <f t="shared" si="3"/>
        <v>780</v>
      </c>
      <c r="S25" s="364">
        <f t="shared" si="3"/>
        <v>141691</v>
      </c>
    </row>
    <row r="26" spans="1:19" ht="24.75" thickBot="1">
      <c r="A26" s="358" t="s">
        <v>424</v>
      </c>
      <c r="B26" s="359">
        <f>SUM(B19,B20)</f>
        <v>9.5</v>
      </c>
      <c r="C26" s="360">
        <f t="shared" ref="C26:S26" si="4">SUM(C19,C20)</f>
        <v>10</v>
      </c>
      <c r="D26" s="360">
        <v>9.7200000000000006</v>
      </c>
      <c r="E26" s="360">
        <f t="shared" si="4"/>
        <v>8.5</v>
      </c>
      <c r="F26" s="360">
        <f t="shared" si="4"/>
        <v>9</v>
      </c>
      <c r="G26" s="361">
        <v>8.7200000000000006</v>
      </c>
      <c r="H26" s="359">
        <f t="shared" si="4"/>
        <v>116400</v>
      </c>
      <c r="I26" s="360">
        <f t="shared" si="4"/>
        <v>7200</v>
      </c>
      <c r="J26" s="360">
        <f t="shared" si="4"/>
        <v>0</v>
      </c>
      <c r="K26" s="360">
        <f t="shared" si="4"/>
        <v>0</v>
      </c>
      <c r="L26" s="361">
        <f t="shared" si="4"/>
        <v>123600</v>
      </c>
      <c r="M26" s="359">
        <f t="shared" si="4"/>
        <v>99028</v>
      </c>
      <c r="N26" s="360">
        <f t="shared" si="4"/>
        <v>7135</v>
      </c>
      <c r="O26" s="360">
        <f t="shared" si="4"/>
        <v>0</v>
      </c>
      <c r="P26" s="360">
        <f t="shared" si="4"/>
        <v>0</v>
      </c>
      <c r="Q26" s="360">
        <f t="shared" si="4"/>
        <v>0</v>
      </c>
      <c r="R26" s="360">
        <f t="shared" si="4"/>
        <v>0</v>
      </c>
      <c r="S26" s="361">
        <f t="shared" si="4"/>
        <v>106163</v>
      </c>
    </row>
    <row r="27" spans="1:19" ht="12.75">
      <c r="A27" s="242" t="s">
        <v>286</v>
      </c>
      <c r="B27" s="242"/>
      <c r="C27" s="242"/>
      <c r="D27" s="212"/>
      <c r="E27" s="212"/>
      <c r="F27" s="212"/>
      <c r="G27" s="212"/>
      <c r="H27" s="212"/>
      <c r="I27" s="212"/>
      <c r="J27" s="212"/>
      <c r="K27" s="212"/>
    </row>
    <row r="28" spans="1:19" ht="12.75">
      <c r="A28" s="17" t="s">
        <v>430</v>
      </c>
      <c r="B28" s="243"/>
      <c r="C28" s="243"/>
      <c r="E28" s="244"/>
      <c r="F28" s="244"/>
      <c r="G28" s="244"/>
      <c r="H28" s="244"/>
      <c r="I28" s="244"/>
      <c r="J28" s="243"/>
      <c r="K28" s="243"/>
      <c r="L28" s="526" t="s">
        <v>431</v>
      </c>
      <c r="M28" s="526"/>
      <c r="N28" s="526"/>
      <c r="O28" s="526"/>
      <c r="P28" s="526"/>
    </row>
    <row r="29" spans="1:19" ht="12.75">
      <c r="A29" s="524"/>
      <c r="B29" s="524"/>
      <c r="C29" s="346"/>
      <c r="G29" s="527" t="s">
        <v>222</v>
      </c>
      <c r="H29" s="527"/>
      <c r="I29" s="242"/>
      <c r="J29" s="242"/>
      <c r="K29" s="242"/>
      <c r="L29" s="242"/>
      <c r="M29" s="245" t="s">
        <v>223</v>
      </c>
      <c r="N29" s="245"/>
      <c r="O29" s="346"/>
    </row>
    <row r="30" spans="1:19" ht="12.75" customHeight="1">
      <c r="A30" s="346"/>
      <c r="B30" s="346"/>
      <c r="C30" s="346"/>
      <c r="H30" s="346"/>
      <c r="K30" s="212"/>
      <c r="L30" s="212"/>
      <c r="M30" s="346"/>
      <c r="N30" s="346"/>
      <c r="O30" s="346"/>
    </row>
    <row r="31" spans="1:19" s="205" customFormat="1" ht="12.75">
      <c r="A31" s="243" t="s">
        <v>288</v>
      </c>
      <c r="B31" s="243"/>
      <c r="C31" s="243"/>
      <c r="E31" s="244"/>
      <c r="F31" s="244"/>
      <c r="G31" s="244"/>
      <c r="H31" s="244"/>
      <c r="I31" s="244"/>
      <c r="J31" s="243"/>
      <c r="K31" s="243"/>
      <c r="L31" s="526" t="s">
        <v>225</v>
      </c>
      <c r="M31" s="526"/>
      <c r="N31" s="526"/>
      <c r="O31" s="526"/>
      <c r="P31" s="526"/>
    </row>
    <row r="32" spans="1:19" s="205" customFormat="1" ht="12.75">
      <c r="A32" s="524"/>
      <c r="B32" s="524"/>
      <c r="C32" s="346"/>
      <c r="G32" s="527" t="s">
        <v>222</v>
      </c>
      <c r="H32" s="527"/>
      <c r="I32" s="242"/>
      <c r="J32" s="242"/>
      <c r="K32" s="242"/>
      <c r="L32" s="242"/>
      <c r="M32" s="245" t="s">
        <v>223</v>
      </c>
      <c r="N32" s="245"/>
      <c r="O32" s="346"/>
    </row>
    <row r="33" s="206" customFormat="1" ht="12.75" customHeight="1"/>
    <row r="34" s="206" customFormat="1"/>
  </sheetData>
  <mergeCells count="37">
    <mergeCell ref="Q15:Q16"/>
    <mergeCell ref="R15:R16"/>
    <mergeCell ref="S15:S16"/>
    <mergeCell ref="L28:P28"/>
    <mergeCell ref="A29:B29"/>
    <mergeCell ref="G29:H29"/>
    <mergeCell ref="L15:L16"/>
    <mergeCell ref="M15:M16"/>
    <mergeCell ref="N15:N16"/>
    <mergeCell ref="O15:O16"/>
    <mergeCell ref="P15:P16"/>
    <mergeCell ref="R9:S9"/>
    <mergeCell ref="I10:O10"/>
    <mergeCell ref="H11:O11"/>
    <mergeCell ref="R11:S11"/>
    <mergeCell ref="H12:O12"/>
    <mergeCell ref="O1:S2"/>
    <mergeCell ref="B2:M2"/>
    <mergeCell ref="A5:S5"/>
    <mergeCell ref="D6:L6"/>
    <mergeCell ref="E7:L7"/>
    <mergeCell ref="J8:K8"/>
    <mergeCell ref="J9:O9"/>
    <mergeCell ref="L31:P31"/>
    <mergeCell ref="A32:B32"/>
    <mergeCell ref="G32:H32"/>
    <mergeCell ref="P9:Q9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K15:K16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" right="0" top="0" bottom="0" header="0.31496062992125984" footer="0.31496062992125984"/>
  <pageSetup paperSize="9" scale="9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N22" sqref="N22"/>
    </sheetView>
  </sheetViews>
  <sheetFormatPr defaultRowHeight="15"/>
  <cols>
    <col min="1" max="4" width="9.140625" style="269"/>
    <col min="5" max="5" width="11.7109375" style="269" customWidth="1"/>
    <col min="6" max="6" width="4.28515625" style="269" customWidth="1"/>
    <col min="7" max="8" width="9.140625" style="269"/>
    <col min="9" max="9" width="6.5703125" style="269" customWidth="1"/>
    <col min="10" max="10" width="9.140625" style="269"/>
    <col min="11" max="11" width="5.28515625" style="269" customWidth="1"/>
    <col min="12" max="12" width="7.140625" style="269" customWidth="1"/>
    <col min="13" max="13" width="7.5703125" style="269" customWidth="1"/>
    <col min="14" max="14" width="17.85546875" style="269" customWidth="1"/>
    <col min="15" max="16384" width="9.140625" style="269"/>
  </cols>
  <sheetData>
    <row r="1" spans="1:19">
      <c r="L1" s="270"/>
      <c r="M1" s="270" t="s">
        <v>293</v>
      </c>
      <c r="N1" s="270"/>
      <c r="O1" s="270"/>
    </row>
    <row r="2" spans="1:19">
      <c r="L2" s="270"/>
      <c r="M2" s="270" t="s">
        <v>294</v>
      </c>
      <c r="N2" s="270"/>
      <c r="O2" s="270"/>
    </row>
    <row r="3" spans="1:19">
      <c r="B3" s="270"/>
      <c r="C3" s="270"/>
      <c r="D3" s="270"/>
      <c r="E3" s="270"/>
      <c r="F3" s="270"/>
      <c r="L3" s="270"/>
      <c r="M3" s="270" t="s">
        <v>295</v>
      </c>
      <c r="N3" s="270"/>
      <c r="O3" s="270"/>
    </row>
    <row r="4" spans="1:19">
      <c r="B4" s="271" t="s">
        <v>296</v>
      </c>
      <c r="C4" s="271"/>
      <c r="D4" s="271"/>
      <c r="E4" s="271"/>
      <c r="F4" s="270"/>
      <c r="G4" s="270"/>
      <c r="L4" s="270"/>
      <c r="M4" s="270" t="s">
        <v>297</v>
      </c>
      <c r="N4" s="270"/>
      <c r="O4" s="270"/>
    </row>
    <row r="5" spans="1:19">
      <c r="B5" s="608" t="s">
        <v>298</v>
      </c>
      <c r="C5" s="608"/>
      <c r="D5" s="608"/>
      <c r="E5" s="608"/>
      <c r="L5" s="270"/>
      <c r="M5" s="270" t="s">
        <v>299</v>
      </c>
      <c r="N5" s="270"/>
    </row>
    <row r="6" spans="1:19">
      <c r="B6" s="272"/>
      <c r="C6" s="272"/>
      <c r="D6" s="272"/>
      <c r="E6" s="272"/>
    </row>
    <row r="7" spans="1:19">
      <c r="B7" s="558" t="s">
        <v>300</v>
      </c>
      <c r="C7" s="558"/>
      <c r="D7" s="558"/>
      <c r="E7" s="558"/>
    </row>
    <row r="8" spans="1:19">
      <c r="B8" s="609" t="s">
        <v>301</v>
      </c>
      <c r="C8" s="609"/>
      <c r="D8" s="609"/>
      <c r="E8" s="609"/>
    </row>
    <row r="9" spans="1:19">
      <c r="A9" s="273"/>
      <c r="B9" s="610"/>
      <c r="C9" s="610"/>
      <c r="D9" s="610"/>
      <c r="E9" s="610"/>
      <c r="F9" s="273"/>
      <c r="G9" s="273"/>
      <c r="H9" s="273"/>
      <c r="I9" s="273"/>
      <c r="J9" s="273"/>
      <c r="K9" s="273"/>
      <c r="L9" s="273"/>
      <c r="M9" s="611" t="s">
        <v>302</v>
      </c>
      <c r="N9" s="611"/>
    </row>
    <row r="10" spans="1:19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</row>
    <row r="11" spans="1:19">
      <c r="A11" s="612" t="s">
        <v>470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273"/>
      <c r="N11" s="273"/>
    </row>
    <row r="12" spans="1:19">
      <c r="M12" s="613"/>
      <c r="N12" s="613"/>
    </row>
    <row r="13" spans="1:19">
      <c r="D13" s="614" t="s">
        <v>471</v>
      </c>
      <c r="E13" s="615"/>
    </row>
    <row r="14" spans="1:19">
      <c r="D14" s="275"/>
      <c r="E14" s="276"/>
    </row>
    <row r="15" spans="1:19">
      <c r="J15" s="277"/>
      <c r="N15" s="278" t="s">
        <v>303</v>
      </c>
      <c r="P15" s="279"/>
      <c r="Q15" s="279"/>
      <c r="R15" s="279"/>
      <c r="S15" s="279"/>
    </row>
    <row r="16" spans="1:19">
      <c r="A16" s="280"/>
      <c r="B16" s="281"/>
      <c r="C16" s="281"/>
      <c r="D16" s="282"/>
      <c r="E16" s="600" t="s">
        <v>304</v>
      </c>
      <c r="F16" s="616"/>
      <c r="G16" s="601"/>
      <c r="H16" s="283" t="s">
        <v>305</v>
      </c>
      <c r="I16" s="282"/>
      <c r="J16" s="600" t="s">
        <v>306</v>
      </c>
      <c r="K16" s="601"/>
      <c r="L16" s="568"/>
      <c r="M16" s="617"/>
      <c r="N16" s="284" t="s">
        <v>307</v>
      </c>
      <c r="P16" s="279"/>
      <c r="Q16" s="279"/>
      <c r="R16" s="279"/>
      <c r="S16" s="279"/>
    </row>
    <row r="17" spans="1:19">
      <c r="A17" s="285"/>
      <c r="B17" s="610" t="s">
        <v>308</v>
      </c>
      <c r="C17" s="610"/>
      <c r="D17" s="286"/>
      <c r="E17" s="605" t="s">
        <v>309</v>
      </c>
      <c r="F17" s="618"/>
      <c r="G17" s="606"/>
      <c r="H17" s="602" t="s">
        <v>310</v>
      </c>
      <c r="I17" s="603"/>
      <c r="J17" s="602" t="s">
        <v>311</v>
      </c>
      <c r="K17" s="603"/>
      <c r="L17" s="602" t="s">
        <v>312</v>
      </c>
      <c r="M17" s="604"/>
      <c r="N17" s="287" t="s">
        <v>313</v>
      </c>
      <c r="P17" s="288"/>
      <c r="Q17" s="279"/>
      <c r="R17" s="279"/>
      <c r="S17" s="279"/>
    </row>
    <row r="18" spans="1:19">
      <c r="A18" s="285"/>
      <c r="B18" s="279"/>
      <c r="C18" s="279"/>
      <c r="D18" s="286"/>
      <c r="E18" s="598" t="s">
        <v>314</v>
      </c>
      <c r="F18" s="600" t="s">
        <v>315</v>
      </c>
      <c r="G18" s="601"/>
      <c r="H18" s="602" t="s">
        <v>316</v>
      </c>
      <c r="I18" s="603"/>
      <c r="J18" s="289" t="s">
        <v>317</v>
      </c>
      <c r="K18" s="286"/>
      <c r="L18" s="602" t="s">
        <v>311</v>
      </c>
      <c r="M18" s="604"/>
      <c r="N18" s="287" t="s">
        <v>316</v>
      </c>
      <c r="P18" s="279"/>
      <c r="Q18" s="288"/>
      <c r="R18" s="288"/>
      <c r="S18" s="279"/>
    </row>
    <row r="19" spans="1:19">
      <c r="A19" s="290"/>
      <c r="B19" s="291"/>
      <c r="C19" s="291"/>
      <c r="D19" s="292"/>
      <c r="E19" s="599"/>
      <c r="F19" s="605" t="s">
        <v>318</v>
      </c>
      <c r="G19" s="606"/>
      <c r="H19" s="605" t="s">
        <v>319</v>
      </c>
      <c r="I19" s="606"/>
      <c r="J19" s="605" t="s">
        <v>319</v>
      </c>
      <c r="K19" s="606"/>
      <c r="L19" s="570"/>
      <c r="M19" s="607"/>
      <c r="N19" s="287" t="s">
        <v>319</v>
      </c>
      <c r="P19" s="279"/>
      <c r="Q19" s="279"/>
      <c r="R19" s="279"/>
      <c r="S19" s="279"/>
    </row>
    <row r="20" spans="1:19">
      <c r="A20" s="592" t="s">
        <v>320</v>
      </c>
      <c r="B20" s="593"/>
      <c r="C20" s="593"/>
      <c r="D20" s="594"/>
      <c r="E20" s="559" t="s">
        <v>321</v>
      </c>
      <c r="F20" s="568" t="s">
        <v>321</v>
      </c>
      <c r="G20" s="569"/>
      <c r="H20" s="568" t="s">
        <v>321</v>
      </c>
      <c r="I20" s="569"/>
      <c r="J20" s="568" t="s">
        <v>321</v>
      </c>
      <c r="K20" s="569"/>
      <c r="L20" s="568" t="s">
        <v>321</v>
      </c>
      <c r="M20" s="569"/>
      <c r="N20" s="559">
        <v>0</v>
      </c>
      <c r="P20" s="279"/>
      <c r="Q20" s="279"/>
      <c r="R20" s="279"/>
      <c r="S20" s="279"/>
    </row>
    <row r="21" spans="1:19">
      <c r="A21" s="595"/>
      <c r="B21" s="596"/>
      <c r="C21" s="596"/>
      <c r="D21" s="597"/>
      <c r="E21" s="567"/>
      <c r="F21" s="570"/>
      <c r="G21" s="571"/>
      <c r="H21" s="570"/>
      <c r="I21" s="571"/>
      <c r="J21" s="570"/>
      <c r="K21" s="571"/>
      <c r="L21" s="570"/>
      <c r="M21" s="571"/>
      <c r="N21" s="567"/>
    </row>
    <row r="22" spans="1:19" ht="29.25" customHeight="1">
      <c r="A22" s="584" t="s">
        <v>322</v>
      </c>
      <c r="B22" s="585"/>
      <c r="C22" s="585"/>
      <c r="D22" s="586"/>
      <c r="E22" s="370">
        <v>3000</v>
      </c>
      <c r="F22" s="590">
        <v>2000</v>
      </c>
      <c r="G22" s="591"/>
      <c r="H22" s="590">
        <v>380</v>
      </c>
      <c r="I22" s="591"/>
      <c r="J22" s="590">
        <v>100</v>
      </c>
      <c r="K22" s="591"/>
      <c r="L22" s="590">
        <v>100</v>
      </c>
      <c r="M22" s="591"/>
      <c r="N22" s="294">
        <f>(H22-J22)</f>
        <v>280</v>
      </c>
    </row>
    <row r="23" spans="1:19" ht="29.25" customHeight="1">
      <c r="A23" s="584" t="s">
        <v>323</v>
      </c>
      <c r="B23" s="585"/>
      <c r="C23" s="585"/>
      <c r="D23" s="586"/>
      <c r="E23" s="396">
        <v>2000</v>
      </c>
      <c r="F23" s="575">
        <v>1000</v>
      </c>
      <c r="G23" s="576"/>
      <c r="H23" s="575">
        <v>0</v>
      </c>
      <c r="I23" s="576"/>
      <c r="J23" s="575">
        <v>0</v>
      </c>
      <c r="K23" s="576"/>
      <c r="L23" s="575">
        <v>0</v>
      </c>
      <c r="M23" s="576"/>
      <c r="N23" s="394">
        <f>(H23-J23)</f>
        <v>0</v>
      </c>
    </row>
    <row r="24" spans="1:19" ht="30.75" customHeight="1">
      <c r="A24" s="587" t="s">
        <v>324</v>
      </c>
      <c r="B24" s="588"/>
      <c r="C24" s="588"/>
      <c r="D24" s="589"/>
      <c r="E24" s="293"/>
      <c r="F24" s="568"/>
      <c r="G24" s="569"/>
      <c r="H24" s="568"/>
      <c r="I24" s="569"/>
      <c r="J24" s="568"/>
      <c r="K24" s="569"/>
      <c r="L24" s="568"/>
      <c r="M24" s="569"/>
      <c r="N24" s="293">
        <f>(H24-J24)</f>
        <v>0</v>
      </c>
    </row>
    <row r="25" spans="1:19" ht="30" customHeight="1">
      <c r="A25" s="579" t="s">
        <v>325</v>
      </c>
      <c r="B25" s="580"/>
      <c r="C25" s="580"/>
      <c r="D25" s="581"/>
      <c r="E25" s="293"/>
      <c r="F25" s="582"/>
      <c r="G25" s="583"/>
      <c r="H25" s="582"/>
      <c r="I25" s="583"/>
      <c r="J25" s="582"/>
      <c r="K25" s="583"/>
      <c r="L25" s="582"/>
      <c r="M25" s="583"/>
      <c r="N25" s="293">
        <f>(H25-J25)</f>
        <v>0</v>
      </c>
    </row>
    <row r="26" spans="1:19" ht="29.25" customHeight="1">
      <c r="A26" s="579" t="s">
        <v>326</v>
      </c>
      <c r="B26" s="580"/>
      <c r="C26" s="580"/>
      <c r="D26" s="581"/>
      <c r="E26" s="293"/>
      <c r="F26" s="582"/>
      <c r="G26" s="583"/>
      <c r="H26" s="582"/>
      <c r="I26" s="583"/>
      <c r="J26" s="582"/>
      <c r="K26" s="583"/>
      <c r="L26" s="582"/>
      <c r="M26" s="583"/>
      <c r="N26" s="293">
        <f>(H26-J26)</f>
        <v>0</v>
      </c>
    </row>
    <row r="27" spans="1:19">
      <c r="A27" s="561" t="s">
        <v>327</v>
      </c>
      <c r="B27" s="562"/>
      <c r="C27" s="562"/>
      <c r="D27" s="563"/>
      <c r="E27" s="572">
        <f>(E22+E23+E24+E26)</f>
        <v>5000</v>
      </c>
      <c r="F27" s="575">
        <v>3000</v>
      </c>
      <c r="G27" s="576"/>
      <c r="H27" s="575">
        <f>(H22+H23+H24+H26)</f>
        <v>380</v>
      </c>
      <c r="I27" s="576"/>
      <c r="J27" s="575">
        <f>(J22+J23+J24+J26)</f>
        <v>100</v>
      </c>
      <c r="K27" s="576"/>
      <c r="L27" s="575">
        <f>(L22+L23+L24+L26)</f>
        <v>100</v>
      </c>
      <c r="M27" s="576"/>
      <c r="N27" s="559" t="s">
        <v>321</v>
      </c>
    </row>
    <row r="28" spans="1:19">
      <c r="A28" s="564"/>
      <c r="B28" s="565"/>
      <c r="C28" s="565"/>
      <c r="D28" s="566"/>
      <c r="E28" s="574"/>
      <c r="F28" s="577"/>
      <c r="G28" s="578"/>
      <c r="H28" s="577"/>
      <c r="I28" s="578"/>
      <c r="J28" s="577"/>
      <c r="K28" s="578"/>
      <c r="L28" s="577"/>
      <c r="M28" s="578"/>
      <c r="N28" s="560"/>
    </row>
    <row r="29" spans="1:19">
      <c r="A29" s="561" t="s">
        <v>328</v>
      </c>
      <c r="B29" s="562"/>
      <c r="C29" s="562"/>
      <c r="D29" s="563"/>
      <c r="E29" s="559" t="s">
        <v>321</v>
      </c>
      <c r="F29" s="568" t="s">
        <v>321</v>
      </c>
      <c r="G29" s="569"/>
      <c r="H29" s="568" t="s">
        <v>321</v>
      </c>
      <c r="I29" s="569"/>
      <c r="J29" s="568" t="s">
        <v>321</v>
      </c>
      <c r="K29" s="569"/>
      <c r="L29" s="568" t="s">
        <v>321</v>
      </c>
      <c r="M29" s="569"/>
      <c r="N29" s="572">
        <f>(N22+N23+N24+N26)</f>
        <v>280</v>
      </c>
    </row>
    <row r="30" spans="1:19">
      <c r="A30" s="564"/>
      <c r="B30" s="565"/>
      <c r="C30" s="565"/>
      <c r="D30" s="566"/>
      <c r="E30" s="567"/>
      <c r="F30" s="570"/>
      <c r="G30" s="571"/>
      <c r="H30" s="570"/>
      <c r="I30" s="571"/>
      <c r="J30" s="570"/>
      <c r="K30" s="571"/>
      <c r="L30" s="570"/>
      <c r="M30" s="571"/>
      <c r="N30" s="573"/>
    </row>
    <row r="31" spans="1:19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</row>
    <row r="32" spans="1:19">
      <c r="A32" s="557" t="s">
        <v>287</v>
      </c>
      <c r="B32" s="557"/>
      <c r="C32" s="557"/>
      <c r="D32" s="279"/>
      <c r="E32" s="279"/>
      <c r="F32" s="279"/>
      <c r="G32" s="272"/>
      <c r="H32" s="558"/>
      <c r="I32" s="558"/>
      <c r="J32" s="272"/>
      <c r="K32" s="558" t="s">
        <v>431</v>
      </c>
      <c r="L32" s="558"/>
      <c r="M32" s="558"/>
      <c r="N32" s="558"/>
    </row>
    <row r="33" spans="1:14">
      <c r="A33" s="279"/>
      <c r="B33" s="279"/>
      <c r="C33" s="279"/>
      <c r="D33" s="279"/>
      <c r="E33" s="279"/>
      <c r="F33" s="279"/>
      <c r="G33" s="272"/>
      <c r="H33" s="556" t="s">
        <v>222</v>
      </c>
      <c r="I33" s="556"/>
      <c r="J33" s="272"/>
      <c r="K33" s="556" t="s">
        <v>223</v>
      </c>
      <c r="L33" s="556"/>
      <c r="M33" s="556"/>
      <c r="N33" s="556"/>
    </row>
    <row r="34" spans="1:14">
      <c r="A34" s="279"/>
      <c r="B34" s="279"/>
      <c r="C34" s="279"/>
      <c r="D34" s="279"/>
      <c r="E34" s="279"/>
      <c r="F34" s="279"/>
      <c r="G34" s="295"/>
      <c r="H34" s="295"/>
      <c r="I34" s="295"/>
      <c r="J34" s="295"/>
      <c r="K34" s="295"/>
      <c r="L34" s="295"/>
      <c r="M34" s="295"/>
      <c r="N34" s="295"/>
    </row>
    <row r="35" spans="1:14">
      <c r="A35" s="557" t="s">
        <v>288</v>
      </c>
      <c r="B35" s="557"/>
      <c r="C35" s="557"/>
      <c r="D35" s="557"/>
      <c r="E35" s="279"/>
      <c r="F35" s="279"/>
      <c r="G35" s="272"/>
      <c r="H35" s="558"/>
      <c r="I35" s="558"/>
      <c r="J35" s="272"/>
      <c r="K35" s="558" t="s">
        <v>225</v>
      </c>
      <c r="L35" s="558"/>
      <c r="M35" s="558"/>
      <c r="N35" s="558"/>
    </row>
    <row r="36" spans="1:14">
      <c r="A36" s="279"/>
      <c r="B36" s="279"/>
      <c r="C36" s="279"/>
      <c r="D36" s="279"/>
      <c r="E36" s="279"/>
      <c r="F36" s="279"/>
      <c r="G36" s="272" t="s">
        <v>329</v>
      </c>
      <c r="H36" s="556" t="s">
        <v>222</v>
      </c>
      <c r="I36" s="556"/>
      <c r="J36" s="272"/>
      <c r="K36" s="556" t="s">
        <v>223</v>
      </c>
      <c r="L36" s="556"/>
      <c r="M36" s="556"/>
      <c r="N36" s="556"/>
    </row>
    <row r="37" spans="1:14">
      <c r="H37" s="253"/>
    </row>
  </sheetData>
  <mergeCells count="80">
    <mergeCell ref="H17:I17"/>
    <mergeCell ref="J17:K17"/>
    <mergeCell ref="L17:M17"/>
    <mergeCell ref="B5:E5"/>
    <mergeCell ref="B7:E7"/>
    <mergeCell ref="B8:E8"/>
    <mergeCell ref="B9:E9"/>
    <mergeCell ref="M9:N9"/>
    <mergeCell ref="A11:L11"/>
    <mergeCell ref="M12:N12"/>
    <mergeCell ref="D13:E13"/>
    <mergeCell ref="E16:G16"/>
    <mergeCell ref="J16:K16"/>
    <mergeCell ref="L16:M16"/>
    <mergeCell ref="B17:C17"/>
    <mergeCell ref="E17:G17"/>
    <mergeCell ref="E18:E19"/>
    <mergeCell ref="F18:G18"/>
    <mergeCell ref="H18:I18"/>
    <mergeCell ref="L18:M18"/>
    <mergeCell ref="F19:G19"/>
    <mergeCell ref="H19:I19"/>
    <mergeCell ref="J19:K19"/>
    <mergeCell ref="L19:M19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A26:D26"/>
    <mergeCell ref="F26:G26"/>
    <mergeCell ref="H26:I26"/>
    <mergeCell ref="J26:K26"/>
    <mergeCell ref="L26:M26"/>
    <mergeCell ref="A25:D25"/>
    <mergeCell ref="F25:G25"/>
    <mergeCell ref="H25:I25"/>
    <mergeCell ref="J25:K25"/>
    <mergeCell ref="L25:M2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</mergeCells>
  <pageMargins left="0" right="0" top="0" bottom="0" header="0.31496062992125984" footer="0.31496062992125984"/>
  <pageSetup paperSize="9" scale="9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6"/>
  <sheetViews>
    <sheetView workbookViewId="0">
      <selection activeCell="F12" sqref="F12"/>
    </sheetView>
  </sheetViews>
  <sheetFormatPr defaultRowHeight="15"/>
  <cols>
    <col min="1" max="1" width="5.5703125" style="269" customWidth="1"/>
    <col min="2" max="2" width="7.7109375" style="269" customWidth="1"/>
    <col min="3" max="3" width="37.5703125" style="269" customWidth="1"/>
    <col min="4" max="4" width="18.140625" style="269" customWidth="1"/>
    <col min="5" max="5" width="6.85546875" style="269" customWidth="1"/>
    <col min="6" max="16384" width="9.140625" style="269"/>
  </cols>
  <sheetData>
    <row r="4" spans="2:11">
      <c r="B4" s="558" t="s">
        <v>296</v>
      </c>
      <c r="C4" s="558"/>
      <c r="D4" s="558"/>
      <c r="E4" s="558"/>
      <c r="F4" s="272"/>
      <c r="G4" s="272"/>
      <c r="H4" s="272"/>
      <c r="I4" s="272"/>
      <c r="J4" s="272"/>
    </row>
    <row r="5" spans="2:11">
      <c r="C5" s="620" t="s">
        <v>298</v>
      </c>
      <c r="D5" s="620"/>
      <c r="F5" s="296"/>
      <c r="G5" s="296"/>
    </row>
    <row r="6" spans="2:11">
      <c r="E6" s="296"/>
    </row>
    <row r="7" spans="2:11" ht="15.75">
      <c r="B7" s="297" t="s">
        <v>469</v>
      </c>
      <c r="C7" s="297"/>
      <c r="D7" s="297"/>
      <c r="E7" s="297"/>
      <c r="F7" s="297"/>
      <c r="G7" s="297"/>
      <c r="H7" s="297"/>
      <c r="I7" s="297"/>
      <c r="J7" s="297"/>
      <c r="K7" s="297"/>
    </row>
    <row r="9" spans="2:11">
      <c r="B9" s="270"/>
      <c r="C9" s="621" t="s">
        <v>481</v>
      </c>
      <c r="D9" s="558"/>
      <c r="E9" s="270"/>
      <c r="F9" s="270"/>
      <c r="G9" s="270"/>
    </row>
    <row r="10" spans="2:11">
      <c r="B10" s="619" t="s">
        <v>238</v>
      </c>
      <c r="C10" s="619"/>
      <c r="D10" s="619"/>
      <c r="E10" s="298"/>
      <c r="F10" s="298"/>
      <c r="G10" s="298"/>
    </row>
    <row r="12" spans="2:11">
      <c r="B12" s="299" t="s">
        <v>330</v>
      </c>
      <c r="C12" s="299" t="s">
        <v>331</v>
      </c>
      <c r="D12" s="299" t="s">
        <v>332</v>
      </c>
    </row>
    <row r="13" spans="2:11" ht="15.75">
      <c r="B13" s="300">
        <v>1</v>
      </c>
      <c r="C13" s="301" t="s">
        <v>432</v>
      </c>
      <c r="D13" s="368">
        <v>1</v>
      </c>
    </row>
    <row r="14" spans="2:11" ht="15.75">
      <c r="B14" s="300"/>
      <c r="C14" s="189"/>
      <c r="D14" s="368"/>
    </row>
    <row r="15" spans="2:11">
      <c r="B15" s="300"/>
      <c r="C15" s="300"/>
      <c r="D15" s="368"/>
    </row>
    <row r="16" spans="2:11">
      <c r="B16" s="300"/>
      <c r="C16" s="300"/>
      <c r="D16" s="368"/>
    </row>
    <row r="17" spans="2:13">
      <c r="B17" s="300"/>
      <c r="C17" s="300"/>
      <c r="D17" s="368"/>
    </row>
    <row r="18" spans="2:13">
      <c r="B18" s="300"/>
      <c r="C18" s="300"/>
      <c r="D18" s="368"/>
    </row>
    <row r="19" spans="2:13">
      <c r="B19" s="300"/>
      <c r="C19" s="300"/>
      <c r="D19" s="368"/>
    </row>
    <row r="20" spans="2:13">
      <c r="B20" s="300"/>
      <c r="C20" s="300"/>
      <c r="D20" s="368"/>
    </row>
    <row r="21" spans="2:13">
      <c r="B21" s="622" t="s">
        <v>220</v>
      </c>
      <c r="C21" s="623"/>
      <c r="D21" s="369">
        <v>1</v>
      </c>
    </row>
    <row r="23" spans="2:13">
      <c r="B23" s="269" t="s">
        <v>333</v>
      </c>
    </row>
    <row r="25" spans="2:13">
      <c r="B25" s="624" t="s">
        <v>287</v>
      </c>
      <c r="C25" s="624"/>
      <c r="D25" s="625" t="s">
        <v>431</v>
      </c>
      <c r="E25" s="625"/>
      <c r="F25" s="625"/>
      <c r="G25" s="625"/>
    </row>
    <row r="26" spans="2:13">
      <c r="C26" s="302" t="s">
        <v>222</v>
      </c>
      <c r="D26" s="302" t="s">
        <v>334</v>
      </c>
      <c r="E26" s="302"/>
    </row>
    <row r="27" spans="2:13">
      <c r="D27" s="366"/>
    </row>
    <row r="28" spans="2:13">
      <c r="B28" s="624" t="s">
        <v>288</v>
      </c>
      <c r="C28" s="624"/>
      <c r="D28" s="367" t="s">
        <v>225</v>
      </c>
      <c r="E28" s="279"/>
    </row>
    <row r="29" spans="2:13">
      <c r="C29" s="302" t="s">
        <v>222</v>
      </c>
      <c r="D29" s="302" t="s">
        <v>334</v>
      </c>
      <c r="E29" s="298"/>
    </row>
    <row r="31" spans="2:13">
      <c r="D31" s="140" t="s">
        <v>335</v>
      </c>
    </row>
    <row r="32" spans="2:13">
      <c r="I32" s="624"/>
      <c r="J32" s="624"/>
      <c r="K32" s="303"/>
      <c r="L32" s="279"/>
      <c r="M32" s="279"/>
    </row>
    <row r="33" spans="9:13">
      <c r="J33" s="619"/>
      <c r="K33" s="619"/>
      <c r="L33" s="619"/>
      <c r="M33" s="619"/>
    </row>
    <row r="34" spans="9:13">
      <c r="J34" s="302"/>
      <c r="K34" s="302"/>
      <c r="L34" s="279"/>
      <c r="M34" s="279"/>
    </row>
    <row r="35" spans="9:13">
      <c r="I35" s="624"/>
      <c r="J35" s="624"/>
      <c r="K35" s="303"/>
      <c r="L35" s="279"/>
      <c r="M35" s="279"/>
    </row>
    <row r="36" spans="9:13">
      <c r="J36" s="619"/>
      <c r="K36" s="619"/>
      <c r="L36" s="619"/>
      <c r="M36" s="619"/>
    </row>
  </sheetData>
  <mergeCells count="14">
    <mergeCell ref="J36:K36"/>
    <mergeCell ref="L36:M36"/>
    <mergeCell ref="B4:E4"/>
    <mergeCell ref="C5:D5"/>
    <mergeCell ref="C9:D9"/>
    <mergeCell ref="B10:D10"/>
    <mergeCell ref="B21:C21"/>
    <mergeCell ref="B25:C25"/>
    <mergeCell ref="B28:C28"/>
    <mergeCell ref="I32:J32"/>
    <mergeCell ref="J33:K33"/>
    <mergeCell ref="L33:M33"/>
    <mergeCell ref="I35:J35"/>
    <mergeCell ref="D25:G2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opLeftCell="A4" workbookViewId="0">
      <selection activeCell="M91" sqref="M91"/>
    </sheetView>
  </sheetViews>
  <sheetFormatPr defaultRowHeight="15"/>
  <cols>
    <col min="1" max="2" width="1.85546875" style="401" customWidth="1"/>
    <col min="3" max="3" width="1.5703125" style="401" customWidth="1"/>
    <col min="4" max="4" width="2.28515625" style="401" customWidth="1"/>
    <col min="5" max="5" width="2" style="401" customWidth="1"/>
    <col min="6" max="6" width="2.42578125" style="401" customWidth="1"/>
    <col min="7" max="7" width="35.85546875" style="401" customWidth="1"/>
    <col min="8" max="8" width="3.42578125" style="401" customWidth="1"/>
    <col min="9" max="9" width="11.85546875" style="401" customWidth="1"/>
    <col min="10" max="10" width="12.42578125" style="401" customWidth="1"/>
    <col min="11" max="11" width="13.28515625" style="401" customWidth="1"/>
    <col min="12" max="12" width="9.140625" style="401"/>
    <col min="13" max="256" width="9.140625" style="395"/>
    <col min="257" max="258" width="1.85546875" style="395" customWidth="1"/>
    <col min="259" max="259" width="1.5703125" style="395" customWidth="1"/>
    <col min="260" max="260" width="2.28515625" style="395" customWidth="1"/>
    <col min="261" max="261" width="2" style="395" customWidth="1"/>
    <col min="262" max="262" width="2.42578125" style="395" customWidth="1"/>
    <col min="263" max="263" width="35.85546875" style="395" customWidth="1"/>
    <col min="264" max="264" width="3.42578125" style="395" customWidth="1"/>
    <col min="265" max="265" width="11.85546875" style="395" customWidth="1"/>
    <col min="266" max="266" width="12.42578125" style="395" customWidth="1"/>
    <col min="267" max="267" width="13.28515625" style="395" customWidth="1"/>
    <col min="268" max="512" width="9.140625" style="395"/>
    <col min="513" max="514" width="1.85546875" style="395" customWidth="1"/>
    <col min="515" max="515" width="1.5703125" style="395" customWidth="1"/>
    <col min="516" max="516" width="2.28515625" style="395" customWidth="1"/>
    <col min="517" max="517" width="2" style="395" customWidth="1"/>
    <col min="518" max="518" width="2.42578125" style="395" customWidth="1"/>
    <col min="519" max="519" width="35.85546875" style="395" customWidth="1"/>
    <col min="520" max="520" width="3.42578125" style="395" customWidth="1"/>
    <col min="521" max="521" width="11.85546875" style="395" customWidth="1"/>
    <col min="522" max="522" width="12.42578125" style="395" customWidth="1"/>
    <col min="523" max="523" width="13.28515625" style="395" customWidth="1"/>
    <col min="524" max="768" width="9.140625" style="395"/>
    <col min="769" max="770" width="1.85546875" style="395" customWidth="1"/>
    <col min="771" max="771" width="1.5703125" style="395" customWidth="1"/>
    <col min="772" max="772" width="2.28515625" style="395" customWidth="1"/>
    <col min="773" max="773" width="2" style="395" customWidth="1"/>
    <col min="774" max="774" width="2.42578125" style="395" customWidth="1"/>
    <col min="775" max="775" width="35.85546875" style="395" customWidth="1"/>
    <col min="776" max="776" width="3.42578125" style="395" customWidth="1"/>
    <col min="777" max="777" width="11.85546875" style="395" customWidth="1"/>
    <col min="778" max="778" width="12.42578125" style="395" customWidth="1"/>
    <col min="779" max="779" width="13.28515625" style="395" customWidth="1"/>
    <col min="780" max="1024" width="9.140625" style="395"/>
    <col min="1025" max="1026" width="1.85546875" style="395" customWidth="1"/>
    <col min="1027" max="1027" width="1.5703125" style="395" customWidth="1"/>
    <col min="1028" max="1028" width="2.28515625" style="395" customWidth="1"/>
    <col min="1029" max="1029" width="2" style="395" customWidth="1"/>
    <col min="1030" max="1030" width="2.42578125" style="395" customWidth="1"/>
    <col min="1031" max="1031" width="35.85546875" style="395" customWidth="1"/>
    <col min="1032" max="1032" width="3.42578125" style="395" customWidth="1"/>
    <col min="1033" max="1033" width="11.85546875" style="395" customWidth="1"/>
    <col min="1034" max="1034" width="12.42578125" style="395" customWidth="1"/>
    <col min="1035" max="1035" width="13.28515625" style="395" customWidth="1"/>
    <col min="1036" max="1280" width="9.140625" style="395"/>
    <col min="1281" max="1282" width="1.85546875" style="395" customWidth="1"/>
    <col min="1283" max="1283" width="1.5703125" style="395" customWidth="1"/>
    <col min="1284" max="1284" width="2.28515625" style="395" customWidth="1"/>
    <col min="1285" max="1285" width="2" style="395" customWidth="1"/>
    <col min="1286" max="1286" width="2.42578125" style="395" customWidth="1"/>
    <col min="1287" max="1287" width="35.85546875" style="395" customWidth="1"/>
    <col min="1288" max="1288" width="3.42578125" style="395" customWidth="1"/>
    <col min="1289" max="1289" width="11.85546875" style="395" customWidth="1"/>
    <col min="1290" max="1290" width="12.42578125" style="395" customWidth="1"/>
    <col min="1291" max="1291" width="13.28515625" style="395" customWidth="1"/>
    <col min="1292" max="1536" width="9.140625" style="395"/>
    <col min="1537" max="1538" width="1.85546875" style="395" customWidth="1"/>
    <col min="1539" max="1539" width="1.5703125" style="395" customWidth="1"/>
    <col min="1540" max="1540" width="2.28515625" style="395" customWidth="1"/>
    <col min="1541" max="1541" width="2" style="395" customWidth="1"/>
    <col min="1542" max="1542" width="2.42578125" style="395" customWidth="1"/>
    <col min="1543" max="1543" width="35.85546875" style="395" customWidth="1"/>
    <col min="1544" max="1544" width="3.42578125" style="395" customWidth="1"/>
    <col min="1545" max="1545" width="11.85546875" style="395" customWidth="1"/>
    <col min="1546" max="1546" width="12.42578125" style="395" customWidth="1"/>
    <col min="1547" max="1547" width="13.28515625" style="395" customWidth="1"/>
    <col min="1548" max="1792" width="9.140625" style="395"/>
    <col min="1793" max="1794" width="1.85546875" style="395" customWidth="1"/>
    <col min="1795" max="1795" width="1.5703125" style="395" customWidth="1"/>
    <col min="1796" max="1796" width="2.28515625" style="395" customWidth="1"/>
    <col min="1797" max="1797" width="2" style="395" customWidth="1"/>
    <col min="1798" max="1798" width="2.42578125" style="395" customWidth="1"/>
    <col min="1799" max="1799" width="35.85546875" style="395" customWidth="1"/>
    <col min="1800" max="1800" width="3.42578125" style="395" customWidth="1"/>
    <col min="1801" max="1801" width="11.85546875" style="395" customWidth="1"/>
    <col min="1802" max="1802" width="12.42578125" style="395" customWidth="1"/>
    <col min="1803" max="1803" width="13.28515625" style="395" customWidth="1"/>
    <col min="1804" max="2048" width="9.140625" style="395"/>
    <col min="2049" max="2050" width="1.85546875" style="395" customWidth="1"/>
    <col min="2051" max="2051" width="1.5703125" style="395" customWidth="1"/>
    <col min="2052" max="2052" width="2.28515625" style="395" customWidth="1"/>
    <col min="2053" max="2053" width="2" style="395" customWidth="1"/>
    <col min="2054" max="2054" width="2.42578125" style="395" customWidth="1"/>
    <col min="2055" max="2055" width="35.85546875" style="395" customWidth="1"/>
    <col min="2056" max="2056" width="3.42578125" style="395" customWidth="1"/>
    <col min="2057" max="2057" width="11.85546875" style="395" customWidth="1"/>
    <col min="2058" max="2058" width="12.42578125" style="395" customWidth="1"/>
    <col min="2059" max="2059" width="13.28515625" style="395" customWidth="1"/>
    <col min="2060" max="2304" width="9.140625" style="395"/>
    <col min="2305" max="2306" width="1.85546875" style="395" customWidth="1"/>
    <col min="2307" max="2307" width="1.5703125" style="395" customWidth="1"/>
    <col min="2308" max="2308" width="2.28515625" style="395" customWidth="1"/>
    <col min="2309" max="2309" width="2" style="395" customWidth="1"/>
    <col min="2310" max="2310" width="2.42578125" style="395" customWidth="1"/>
    <col min="2311" max="2311" width="35.85546875" style="395" customWidth="1"/>
    <col min="2312" max="2312" width="3.42578125" style="395" customWidth="1"/>
    <col min="2313" max="2313" width="11.85546875" style="395" customWidth="1"/>
    <col min="2314" max="2314" width="12.42578125" style="395" customWidth="1"/>
    <col min="2315" max="2315" width="13.28515625" style="395" customWidth="1"/>
    <col min="2316" max="2560" width="9.140625" style="395"/>
    <col min="2561" max="2562" width="1.85546875" style="395" customWidth="1"/>
    <col min="2563" max="2563" width="1.5703125" style="395" customWidth="1"/>
    <col min="2564" max="2564" width="2.28515625" style="395" customWidth="1"/>
    <col min="2565" max="2565" width="2" style="395" customWidth="1"/>
    <col min="2566" max="2566" width="2.42578125" style="395" customWidth="1"/>
    <col min="2567" max="2567" width="35.85546875" style="395" customWidth="1"/>
    <col min="2568" max="2568" width="3.42578125" style="395" customWidth="1"/>
    <col min="2569" max="2569" width="11.85546875" style="395" customWidth="1"/>
    <col min="2570" max="2570" width="12.42578125" style="395" customWidth="1"/>
    <col min="2571" max="2571" width="13.28515625" style="395" customWidth="1"/>
    <col min="2572" max="2816" width="9.140625" style="395"/>
    <col min="2817" max="2818" width="1.85546875" style="395" customWidth="1"/>
    <col min="2819" max="2819" width="1.5703125" style="395" customWidth="1"/>
    <col min="2820" max="2820" width="2.28515625" style="395" customWidth="1"/>
    <col min="2821" max="2821" width="2" style="395" customWidth="1"/>
    <col min="2822" max="2822" width="2.42578125" style="395" customWidth="1"/>
    <col min="2823" max="2823" width="35.85546875" style="395" customWidth="1"/>
    <col min="2824" max="2824" width="3.42578125" style="395" customWidth="1"/>
    <col min="2825" max="2825" width="11.85546875" style="395" customWidth="1"/>
    <col min="2826" max="2826" width="12.42578125" style="395" customWidth="1"/>
    <col min="2827" max="2827" width="13.28515625" style="395" customWidth="1"/>
    <col min="2828" max="3072" width="9.140625" style="395"/>
    <col min="3073" max="3074" width="1.85546875" style="395" customWidth="1"/>
    <col min="3075" max="3075" width="1.5703125" style="395" customWidth="1"/>
    <col min="3076" max="3076" width="2.28515625" style="395" customWidth="1"/>
    <col min="3077" max="3077" width="2" style="395" customWidth="1"/>
    <col min="3078" max="3078" width="2.42578125" style="395" customWidth="1"/>
    <col min="3079" max="3079" width="35.85546875" style="395" customWidth="1"/>
    <col min="3080" max="3080" width="3.42578125" style="395" customWidth="1"/>
    <col min="3081" max="3081" width="11.85546875" style="395" customWidth="1"/>
    <col min="3082" max="3082" width="12.42578125" style="395" customWidth="1"/>
    <col min="3083" max="3083" width="13.28515625" style="395" customWidth="1"/>
    <col min="3084" max="3328" width="9.140625" style="395"/>
    <col min="3329" max="3330" width="1.85546875" style="395" customWidth="1"/>
    <col min="3331" max="3331" width="1.5703125" style="395" customWidth="1"/>
    <col min="3332" max="3332" width="2.28515625" style="395" customWidth="1"/>
    <col min="3333" max="3333" width="2" style="395" customWidth="1"/>
    <col min="3334" max="3334" width="2.42578125" style="395" customWidth="1"/>
    <col min="3335" max="3335" width="35.85546875" style="395" customWidth="1"/>
    <col min="3336" max="3336" width="3.42578125" style="395" customWidth="1"/>
    <col min="3337" max="3337" width="11.85546875" style="395" customWidth="1"/>
    <col min="3338" max="3338" width="12.42578125" style="395" customWidth="1"/>
    <col min="3339" max="3339" width="13.28515625" style="395" customWidth="1"/>
    <col min="3340" max="3584" width="9.140625" style="395"/>
    <col min="3585" max="3586" width="1.85546875" style="395" customWidth="1"/>
    <col min="3587" max="3587" width="1.5703125" style="395" customWidth="1"/>
    <col min="3588" max="3588" width="2.28515625" style="395" customWidth="1"/>
    <col min="3589" max="3589" width="2" style="395" customWidth="1"/>
    <col min="3590" max="3590" width="2.42578125" style="395" customWidth="1"/>
    <col min="3591" max="3591" width="35.85546875" style="395" customWidth="1"/>
    <col min="3592" max="3592" width="3.42578125" style="395" customWidth="1"/>
    <col min="3593" max="3593" width="11.85546875" style="395" customWidth="1"/>
    <col min="3594" max="3594" width="12.42578125" style="395" customWidth="1"/>
    <col min="3595" max="3595" width="13.28515625" style="395" customWidth="1"/>
    <col min="3596" max="3840" width="9.140625" style="395"/>
    <col min="3841" max="3842" width="1.85546875" style="395" customWidth="1"/>
    <col min="3843" max="3843" width="1.5703125" style="395" customWidth="1"/>
    <col min="3844" max="3844" width="2.28515625" style="395" customWidth="1"/>
    <col min="3845" max="3845" width="2" style="395" customWidth="1"/>
    <col min="3846" max="3846" width="2.42578125" style="395" customWidth="1"/>
    <col min="3847" max="3847" width="35.85546875" style="395" customWidth="1"/>
    <col min="3848" max="3848" width="3.42578125" style="395" customWidth="1"/>
    <col min="3849" max="3849" width="11.85546875" style="395" customWidth="1"/>
    <col min="3850" max="3850" width="12.42578125" style="395" customWidth="1"/>
    <col min="3851" max="3851" width="13.28515625" style="395" customWidth="1"/>
    <col min="3852" max="4096" width="9.140625" style="395"/>
    <col min="4097" max="4098" width="1.85546875" style="395" customWidth="1"/>
    <col min="4099" max="4099" width="1.5703125" style="395" customWidth="1"/>
    <col min="4100" max="4100" width="2.28515625" style="395" customWidth="1"/>
    <col min="4101" max="4101" width="2" style="395" customWidth="1"/>
    <col min="4102" max="4102" width="2.42578125" style="395" customWidth="1"/>
    <col min="4103" max="4103" width="35.85546875" style="395" customWidth="1"/>
    <col min="4104" max="4104" width="3.42578125" style="395" customWidth="1"/>
    <col min="4105" max="4105" width="11.85546875" style="395" customWidth="1"/>
    <col min="4106" max="4106" width="12.42578125" style="395" customWidth="1"/>
    <col min="4107" max="4107" width="13.28515625" style="395" customWidth="1"/>
    <col min="4108" max="4352" width="9.140625" style="395"/>
    <col min="4353" max="4354" width="1.85546875" style="395" customWidth="1"/>
    <col min="4355" max="4355" width="1.5703125" style="395" customWidth="1"/>
    <col min="4356" max="4356" width="2.28515625" style="395" customWidth="1"/>
    <col min="4357" max="4357" width="2" style="395" customWidth="1"/>
    <col min="4358" max="4358" width="2.42578125" style="395" customWidth="1"/>
    <col min="4359" max="4359" width="35.85546875" style="395" customWidth="1"/>
    <col min="4360" max="4360" width="3.42578125" style="395" customWidth="1"/>
    <col min="4361" max="4361" width="11.85546875" style="395" customWidth="1"/>
    <col min="4362" max="4362" width="12.42578125" style="395" customWidth="1"/>
    <col min="4363" max="4363" width="13.28515625" style="395" customWidth="1"/>
    <col min="4364" max="4608" width="9.140625" style="395"/>
    <col min="4609" max="4610" width="1.85546875" style="395" customWidth="1"/>
    <col min="4611" max="4611" width="1.5703125" style="395" customWidth="1"/>
    <col min="4612" max="4612" width="2.28515625" style="395" customWidth="1"/>
    <col min="4613" max="4613" width="2" style="395" customWidth="1"/>
    <col min="4614" max="4614" width="2.42578125" style="395" customWidth="1"/>
    <col min="4615" max="4615" width="35.85546875" style="395" customWidth="1"/>
    <col min="4616" max="4616" width="3.42578125" style="395" customWidth="1"/>
    <col min="4617" max="4617" width="11.85546875" style="395" customWidth="1"/>
    <col min="4618" max="4618" width="12.42578125" style="395" customWidth="1"/>
    <col min="4619" max="4619" width="13.28515625" style="395" customWidth="1"/>
    <col min="4620" max="4864" width="9.140625" style="395"/>
    <col min="4865" max="4866" width="1.85546875" style="395" customWidth="1"/>
    <col min="4867" max="4867" width="1.5703125" style="395" customWidth="1"/>
    <col min="4868" max="4868" width="2.28515625" style="395" customWidth="1"/>
    <col min="4869" max="4869" width="2" style="395" customWidth="1"/>
    <col min="4870" max="4870" width="2.42578125" style="395" customWidth="1"/>
    <col min="4871" max="4871" width="35.85546875" style="395" customWidth="1"/>
    <col min="4872" max="4872" width="3.42578125" style="395" customWidth="1"/>
    <col min="4873" max="4873" width="11.85546875" style="395" customWidth="1"/>
    <col min="4874" max="4874" width="12.42578125" style="395" customWidth="1"/>
    <col min="4875" max="4875" width="13.28515625" style="395" customWidth="1"/>
    <col min="4876" max="5120" width="9.140625" style="395"/>
    <col min="5121" max="5122" width="1.85546875" style="395" customWidth="1"/>
    <col min="5123" max="5123" width="1.5703125" style="395" customWidth="1"/>
    <col min="5124" max="5124" width="2.28515625" style="395" customWidth="1"/>
    <col min="5125" max="5125" width="2" style="395" customWidth="1"/>
    <col min="5126" max="5126" width="2.42578125" style="395" customWidth="1"/>
    <col min="5127" max="5127" width="35.85546875" style="395" customWidth="1"/>
    <col min="5128" max="5128" width="3.42578125" style="395" customWidth="1"/>
    <col min="5129" max="5129" width="11.85546875" style="395" customWidth="1"/>
    <col min="5130" max="5130" width="12.42578125" style="395" customWidth="1"/>
    <col min="5131" max="5131" width="13.28515625" style="395" customWidth="1"/>
    <col min="5132" max="5376" width="9.140625" style="395"/>
    <col min="5377" max="5378" width="1.85546875" style="395" customWidth="1"/>
    <col min="5379" max="5379" width="1.5703125" style="395" customWidth="1"/>
    <col min="5380" max="5380" width="2.28515625" style="395" customWidth="1"/>
    <col min="5381" max="5381" width="2" style="395" customWidth="1"/>
    <col min="5382" max="5382" width="2.42578125" style="395" customWidth="1"/>
    <col min="5383" max="5383" width="35.85546875" style="395" customWidth="1"/>
    <col min="5384" max="5384" width="3.42578125" style="395" customWidth="1"/>
    <col min="5385" max="5385" width="11.85546875" style="395" customWidth="1"/>
    <col min="5386" max="5386" width="12.42578125" style="395" customWidth="1"/>
    <col min="5387" max="5387" width="13.28515625" style="395" customWidth="1"/>
    <col min="5388" max="5632" width="9.140625" style="395"/>
    <col min="5633" max="5634" width="1.85546875" style="395" customWidth="1"/>
    <col min="5635" max="5635" width="1.5703125" style="395" customWidth="1"/>
    <col min="5636" max="5636" width="2.28515625" style="395" customWidth="1"/>
    <col min="5637" max="5637" width="2" style="395" customWidth="1"/>
    <col min="5638" max="5638" width="2.42578125" style="395" customWidth="1"/>
    <col min="5639" max="5639" width="35.85546875" style="395" customWidth="1"/>
    <col min="5640" max="5640" width="3.42578125" style="395" customWidth="1"/>
    <col min="5641" max="5641" width="11.85546875" style="395" customWidth="1"/>
    <col min="5642" max="5642" width="12.42578125" style="395" customWidth="1"/>
    <col min="5643" max="5643" width="13.28515625" style="395" customWidth="1"/>
    <col min="5644" max="5888" width="9.140625" style="395"/>
    <col min="5889" max="5890" width="1.85546875" style="395" customWidth="1"/>
    <col min="5891" max="5891" width="1.5703125" style="395" customWidth="1"/>
    <col min="5892" max="5892" width="2.28515625" style="395" customWidth="1"/>
    <col min="5893" max="5893" width="2" style="395" customWidth="1"/>
    <col min="5894" max="5894" width="2.42578125" style="395" customWidth="1"/>
    <col min="5895" max="5895" width="35.85546875" style="395" customWidth="1"/>
    <col min="5896" max="5896" width="3.42578125" style="395" customWidth="1"/>
    <col min="5897" max="5897" width="11.85546875" style="395" customWidth="1"/>
    <col min="5898" max="5898" width="12.42578125" style="395" customWidth="1"/>
    <col min="5899" max="5899" width="13.28515625" style="395" customWidth="1"/>
    <col min="5900" max="6144" width="9.140625" style="395"/>
    <col min="6145" max="6146" width="1.85546875" style="395" customWidth="1"/>
    <col min="6147" max="6147" width="1.5703125" style="395" customWidth="1"/>
    <col min="6148" max="6148" width="2.28515625" style="395" customWidth="1"/>
    <col min="6149" max="6149" width="2" style="395" customWidth="1"/>
    <col min="6150" max="6150" width="2.42578125" style="395" customWidth="1"/>
    <col min="6151" max="6151" width="35.85546875" style="395" customWidth="1"/>
    <col min="6152" max="6152" width="3.42578125" style="395" customWidth="1"/>
    <col min="6153" max="6153" width="11.85546875" style="395" customWidth="1"/>
    <col min="6154" max="6154" width="12.42578125" style="395" customWidth="1"/>
    <col min="6155" max="6155" width="13.28515625" style="395" customWidth="1"/>
    <col min="6156" max="6400" width="9.140625" style="395"/>
    <col min="6401" max="6402" width="1.85546875" style="395" customWidth="1"/>
    <col min="6403" max="6403" width="1.5703125" style="395" customWidth="1"/>
    <col min="6404" max="6404" width="2.28515625" style="395" customWidth="1"/>
    <col min="6405" max="6405" width="2" style="395" customWidth="1"/>
    <col min="6406" max="6406" width="2.42578125" style="395" customWidth="1"/>
    <col min="6407" max="6407" width="35.85546875" style="395" customWidth="1"/>
    <col min="6408" max="6408" width="3.42578125" style="395" customWidth="1"/>
    <col min="6409" max="6409" width="11.85546875" style="395" customWidth="1"/>
    <col min="6410" max="6410" width="12.42578125" style="395" customWidth="1"/>
    <col min="6411" max="6411" width="13.28515625" style="395" customWidth="1"/>
    <col min="6412" max="6656" width="9.140625" style="395"/>
    <col min="6657" max="6658" width="1.85546875" style="395" customWidth="1"/>
    <col min="6659" max="6659" width="1.5703125" style="395" customWidth="1"/>
    <col min="6660" max="6660" width="2.28515625" style="395" customWidth="1"/>
    <col min="6661" max="6661" width="2" style="395" customWidth="1"/>
    <col min="6662" max="6662" width="2.42578125" style="395" customWidth="1"/>
    <col min="6663" max="6663" width="35.85546875" style="395" customWidth="1"/>
    <col min="6664" max="6664" width="3.42578125" style="395" customWidth="1"/>
    <col min="6665" max="6665" width="11.85546875" style="395" customWidth="1"/>
    <col min="6666" max="6666" width="12.42578125" style="395" customWidth="1"/>
    <col min="6667" max="6667" width="13.28515625" style="395" customWidth="1"/>
    <col min="6668" max="6912" width="9.140625" style="395"/>
    <col min="6913" max="6914" width="1.85546875" style="395" customWidth="1"/>
    <col min="6915" max="6915" width="1.5703125" style="395" customWidth="1"/>
    <col min="6916" max="6916" width="2.28515625" style="395" customWidth="1"/>
    <col min="6917" max="6917" width="2" style="395" customWidth="1"/>
    <col min="6918" max="6918" width="2.42578125" style="395" customWidth="1"/>
    <col min="6919" max="6919" width="35.85546875" style="395" customWidth="1"/>
    <col min="6920" max="6920" width="3.42578125" style="395" customWidth="1"/>
    <col min="6921" max="6921" width="11.85546875" style="395" customWidth="1"/>
    <col min="6922" max="6922" width="12.42578125" style="395" customWidth="1"/>
    <col min="6923" max="6923" width="13.28515625" style="395" customWidth="1"/>
    <col min="6924" max="7168" width="9.140625" style="395"/>
    <col min="7169" max="7170" width="1.85546875" style="395" customWidth="1"/>
    <col min="7171" max="7171" width="1.5703125" style="395" customWidth="1"/>
    <col min="7172" max="7172" width="2.28515625" style="395" customWidth="1"/>
    <col min="7173" max="7173" width="2" style="395" customWidth="1"/>
    <col min="7174" max="7174" width="2.42578125" style="395" customWidth="1"/>
    <col min="7175" max="7175" width="35.85546875" style="395" customWidth="1"/>
    <col min="7176" max="7176" width="3.42578125" style="395" customWidth="1"/>
    <col min="7177" max="7177" width="11.85546875" style="395" customWidth="1"/>
    <col min="7178" max="7178" width="12.42578125" style="395" customWidth="1"/>
    <col min="7179" max="7179" width="13.28515625" style="395" customWidth="1"/>
    <col min="7180" max="7424" width="9.140625" style="395"/>
    <col min="7425" max="7426" width="1.85546875" style="395" customWidth="1"/>
    <col min="7427" max="7427" width="1.5703125" style="395" customWidth="1"/>
    <col min="7428" max="7428" width="2.28515625" style="395" customWidth="1"/>
    <col min="7429" max="7429" width="2" style="395" customWidth="1"/>
    <col min="7430" max="7430" width="2.42578125" style="395" customWidth="1"/>
    <col min="7431" max="7431" width="35.85546875" style="395" customWidth="1"/>
    <col min="7432" max="7432" width="3.42578125" style="395" customWidth="1"/>
    <col min="7433" max="7433" width="11.85546875" style="395" customWidth="1"/>
    <col min="7434" max="7434" width="12.42578125" style="395" customWidth="1"/>
    <col min="7435" max="7435" width="13.28515625" style="395" customWidth="1"/>
    <col min="7436" max="7680" width="9.140625" style="395"/>
    <col min="7681" max="7682" width="1.85546875" style="395" customWidth="1"/>
    <col min="7683" max="7683" width="1.5703125" style="395" customWidth="1"/>
    <col min="7684" max="7684" width="2.28515625" style="395" customWidth="1"/>
    <col min="7685" max="7685" width="2" style="395" customWidth="1"/>
    <col min="7686" max="7686" width="2.42578125" style="395" customWidth="1"/>
    <col min="7687" max="7687" width="35.85546875" style="395" customWidth="1"/>
    <col min="7688" max="7688" width="3.42578125" style="395" customWidth="1"/>
    <col min="7689" max="7689" width="11.85546875" style="395" customWidth="1"/>
    <col min="7690" max="7690" width="12.42578125" style="395" customWidth="1"/>
    <col min="7691" max="7691" width="13.28515625" style="395" customWidth="1"/>
    <col min="7692" max="7936" width="9.140625" style="395"/>
    <col min="7937" max="7938" width="1.85546875" style="395" customWidth="1"/>
    <col min="7939" max="7939" width="1.5703125" style="395" customWidth="1"/>
    <col min="7940" max="7940" width="2.28515625" style="395" customWidth="1"/>
    <col min="7941" max="7941" width="2" style="395" customWidth="1"/>
    <col min="7942" max="7942" width="2.42578125" style="395" customWidth="1"/>
    <col min="7943" max="7943" width="35.85546875" style="395" customWidth="1"/>
    <col min="7944" max="7944" width="3.42578125" style="395" customWidth="1"/>
    <col min="7945" max="7945" width="11.85546875" style="395" customWidth="1"/>
    <col min="7946" max="7946" width="12.42578125" style="395" customWidth="1"/>
    <col min="7947" max="7947" width="13.28515625" style="395" customWidth="1"/>
    <col min="7948" max="8192" width="9.140625" style="395"/>
    <col min="8193" max="8194" width="1.85546875" style="395" customWidth="1"/>
    <col min="8195" max="8195" width="1.5703125" style="395" customWidth="1"/>
    <col min="8196" max="8196" width="2.28515625" style="395" customWidth="1"/>
    <col min="8197" max="8197" width="2" style="395" customWidth="1"/>
    <col min="8198" max="8198" width="2.42578125" style="395" customWidth="1"/>
    <col min="8199" max="8199" width="35.85546875" style="395" customWidth="1"/>
    <col min="8200" max="8200" width="3.42578125" style="395" customWidth="1"/>
    <col min="8201" max="8201" width="11.85546875" style="395" customWidth="1"/>
    <col min="8202" max="8202" width="12.42578125" style="395" customWidth="1"/>
    <col min="8203" max="8203" width="13.28515625" style="395" customWidth="1"/>
    <col min="8204" max="8448" width="9.140625" style="395"/>
    <col min="8449" max="8450" width="1.85546875" style="395" customWidth="1"/>
    <col min="8451" max="8451" width="1.5703125" style="395" customWidth="1"/>
    <col min="8452" max="8452" width="2.28515625" style="395" customWidth="1"/>
    <col min="8453" max="8453" width="2" style="395" customWidth="1"/>
    <col min="8454" max="8454" width="2.42578125" style="395" customWidth="1"/>
    <col min="8455" max="8455" width="35.85546875" style="395" customWidth="1"/>
    <col min="8456" max="8456" width="3.42578125" style="395" customWidth="1"/>
    <col min="8457" max="8457" width="11.85546875" style="395" customWidth="1"/>
    <col min="8458" max="8458" width="12.42578125" style="395" customWidth="1"/>
    <col min="8459" max="8459" width="13.28515625" style="395" customWidth="1"/>
    <col min="8460" max="8704" width="9.140625" style="395"/>
    <col min="8705" max="8706" width="1.85546875" style="395" customWidth="1"/>
    <col min="8707" max="8707" width="1.5703125" style="395" customWidth="1"/>
    <col min="8708" max="8708" width="2.28515625" style="395" customWidth="1"/>
    <col min="8709" max="8709" width="2" style="395" customWidth="1"/>
    <col min="8710" max="8710" width="2.42578125" style="395" customWidth="1"/>
    <col min="8711" max="8711" width="35.85546875" style="395" customWidth="1"/>
    <col min="8712" max="8712" width="3.42578125" style="395" customWidth="1"/>
    <col min="8713" max="8713" width="11.85546875" style="395" customWidth="1"/>
    <col min="8714" max="8714" width="12.42578125" style="395" customWidth="1"/>
    <col min="8715" max="8715" width="13.28515625" style="395" customWidth="1"/>
    <col min="8716" max="8960" width="9.140625" style="395"/>
    <col min="8961" max="8962" width="1.85546875" style="395" customWidth="1"/>
    <col min="8963" max="8963" width="1.5703125" style="395" customWidth="1"/>
    <col min="8964" max="8964" width="2.28515625" style="395" customWidth="1"/>
    <col min="8965" max="8965" width="2" style="395" customWidth="1"/>
    <col min="8966" max="8966" width="2.42578125" style="395" customWidth="1"/>
    <col min="8967" max="8967" width="35.85546875" style="395" customWidth="1"/>
    <col min="8968" max="8968" width="3.42578125" style="395" customWidth="1"/>
    <col min="8969" max="8969" width="11.85546875" style="395" customWidth="1"/>
    <col min="8970" max="8970" width="12.42578125" style="395" customWidth="1"/>
    <col min="8971" max="8971" width="13.28515625" style="395" customWidth="1"/>
    <col min="8972" max="9216" width="9.140625" style="395"/>
    <col min="9217" max="9218" width="1.85546875" style="395" customWidth="1"/>
    <col min="9219" max="9219" width="1.5703125" style="395" customWidth="1"/>
    <col min="9220" max="9220" width="2.28515625" style="395" customWidth="1"/>
    <col min="9221" max="9221" width="2" style="395" customWidth="1"/>
    <col min="9222" max="9222" width="2.42578125" style="395" customWidth="1"/>
    <col min="9223" max="9223" width="35.85546875" style="395" customWidth="1"/>
    <col min="9224" max="9224" width="3.42578125" style="395" customWidth="1"/>
    <col min="9225" max="9225" width="11.85546875" style="395" customWidth="1"/>
    <col min="9226" max="9226" width="12.42578125" style="395" customWidth="1"/>
    <col min="9227" max="9227" width="13.28515625" style="395" customWidth="1"/>
    <col min="9228" max="9472" width="9.140625" style="395"/>
    <col min="9473" max="9474" width="1.85546875" style="395" customWidth="1"/>
    <col min="9475" max="9475" width="1.5703125" style="395" customWidth="1"/>
    <col min="9476" max="9476" width="2.28515625" style="395" customWidth="1"/>
    <col min="9477" max="9477" width="2" style="395" customWidth="1"/>
    <col min="9478" max="9478" width="2.42578125" style="395" customWidth="1"/>
    <col min="9479" max="9479" width="35.85546875" style="395" customWidth="1"/>
    <col min="9480" max="9480" width="3.42578125" style="395" customWidth="1"/>
    <col min="9481" max="9481" width="11.85546875" style="395" customWidth="1"/>
    <col min="9482" max="9482" width="12.42578125" style="395" customWidth="1"/>
    <col min="9483" max="9483" width="13.28515625" style="395" customWidth="1"/>
    <col min="9484" max="9728" width="9.140625" style="395"/>
    <col min="9729" max="9730" width="1.85546875" style="395" customWidth="1"/>
    <col min="9731" max="9731" width="1.5703125" style="395" customWidth="1"/>
    <col min="9732" max="9732" width="2.28515625" style="395" customWidth="1"/>
    <col min="9733" max="9733" width="2" style="395" customWidth="1"/>
    <col min="9734" max="9734" width="2.42578125" style="395" customWidth="1"/>
    <col min="9735" max="9735" width="35.85546875" style="395" customWidth="1"/>
    <col min="9736" max="9736" width="3.42578125" style="395" customWidth="1"/>
    <col min="9737" max="9737" width="11.85546875" style="395" customWidth="1"/>
    <col min="9738" max="9738" width="12.42578125" style="395" customWidth="1"/>
    <col min="9739" max="9739" width="13.28515625" style="395" customWidth="1"/>
    <col min="9740" max="9984" width="9.140625" style="395"/>
    <col min="9985" max="9986" width="1.85546875" style="395" customWidth="1"/>
    <col min="9987" max="9987" width="1.5703125" style="395" customWidth="1"/>
    <col min="9988" max="9988" width="2.28515625" style="395" customWidth="1"/>
    <col min="9989" max="9989" width="2" style="395" customWidth="1"/>
    <col min="9990" max="9990" width="2.42578125" style="395" customWidth="1"/>
    <col min="9991" max="9991" width="35.85546875" style="395" customWidth="1"/>
    <col min="9992" max="9992" width="3.42578125" style="395" customWidth="1"/>
    <col min="9993" max="9993" width="11.85546875" style="395" customWidth="1"/>
    <col min="9994" max="9994" width="12.42578125" style="395" customWidth="1"/>
    <col min="9995" max="9995" width="13.28515625" style="395" customWidth="1"/>
    <col min="9996" max="10240" width="9.140625" style="395"/>
    <col min="10241" max="10242" width="1.85546875" style="395" customWidth="1"/>
    <col min="10243" max="10243" width="1.5703125" style="395" customWidth="1"/>
    <col min="10244" max="10244" width="2.28515625" style="395" customWidth="1"/>
    <col min="10245" max="10245" width="2" style="395" customWidth="1"/>
    <col min="10246" max="10246" width="2.42578125" style="395" customWidth="1"/>
    <col min="10247" max="10247" width="35.85546875" style="395" customWidth="1"/>
    <col min="10248" max="10248" width="3.42578125" style="395" customWidth="1"/>
    <col min="10249" max="10249" width="11.85546875" style="395" customWidth="1"/>
    <col min="10250" max="10250" width="12.42578125" style="395" customWidth="1"/>
    <col min="10251" max="10251" width="13.28515625" style="395" customWidth="1"/>
    <col min="10252" max="10496" width="9.140625" style="395"/>
    <col min="10497" max="10498" width="1.85546875" style="395" customWidth="1"/>
    <col min="10499" max="10499" width="1.5703125" style="395" customWidth="1"/>
    <col min="10500" max="10500" width="2.28515625" style="395" customWidth="1"/>
    <col min="10501" max="10501" width="2" style="395" customWidth="1"/>
    <col min="10502" max="10502" width="2.42578125" style="395" customWidth="1"/>
    <col min="10503" max="10503" width="35.85546875" style="395" customWidth="1"/>
    <col min="10504" max="10504" width="3.42578125" style="395" customWidth="1"/>
    <col min="10505" max="10505" width="11.85546875" style="395" customWidth="1"/>
    <col min="10506" max="10506" width="12.42578125" style="395" customWidth="1"/>
    <col min="10507" max="10507" width="13.28515625" style="395" customWidth="1"/>
    <col min="10508" max="10752" width="9.140625" style="395"/>
    <col min="10753" max="10754" width="1.85546875" style="395" customWidth="1"/>
    <col min="10755" max="10755" width="1.5703125" style="395" customWidth="1"/>
    <col min="10756" max="10756" width="2.28515625" style="395" customWidth="1"/>
    <col min="10757" max="10757" width="2" style="395" customWidth="1"/>
    <col min="10758" max="10758" width="2.42578125" style="395" customWidth="1"/>
    <col min="10759" max="10759" width="35.85546875" style="395" customWidth="1"/>
    <col min="10760" max="10760" width="3.42578125" style="395" customWidth="1"/>
    <col min="10761" max="10761" width="11.85546875" style="395" customWidth="1"/>
    <col min="10762" max="10762" width="12.42578125" style="395" customWidth="1"/>
    <col min="10763" max="10763" width="13.28515625" style="395" customWidth="1"/>
    <col min="10764" max="11008" width="9.140625" style="395"/>
    <col min="11009" max="11010" width="1.85546875" style="395" customWidth="1"/>
    <col min="11011" max="11011" width="1.5703125" style="395" customWidth="1"/>
    <col min="11012" max="11012" width="2.28515625" style="395" customWidth="1"/>
    <col min="11013" max="11013" width="2" style="395" customWidth="1"/>
    <col min="11014" max="11014" width="2.42578125" style="395" customWidth="1"/>
    <col min="11015" max="11015" width="35.85546875" style="395" customWidth="1"/>
    <col min="11016" max="11016" width="3.42578125" style="395" customWidth="1"/>
    <col min="11017" max="11017" width="11.85546875" style="395" customWidth="1"/>
    <col min="11018" max="11018" width="12.42578125" style="395" customWidth="1"/>
    <col min="11019" max="11019" width="13.28515625" style="395" customWidth="1"/>
    <col min="11020" max="11264" width="9.140625" style="395"/>
    <col min="11265" max="11266" width="1.85546875" style="395" customWidth="1"/>
    <col min="11267" max="11267" width="1.5703125" style="395" customWidth="1"/>
    <col min="11268" max="11268" width="2.28515625" style="395" customWidth="1"/>
    <col min="11269" max="11269" width="2" style="395" customWidth="1"/>
    <col min="11270" max="11270" width="2.42578125" style="395" customWidth="1"/>
    <col min="11271" max="11271" width="35.85546875" style="395" customWidth="1"/>
    <col min="11272" max="11272" width="3.42578125" style="395" customWidth="1"/>
    <col min="11273" max="11273" width="11.85546875" style="395" customWidth="1"/>
    <col min="11274" max="11274" width="12.42578125" style="395" customWidth="1"/>
    <col min="11275" max="11275" width="13.28515625" style="395" customWidth="1"/>
    <col min="11276" max="11520" width="9.140625" style="395"/>
    <col min="11521" max="11522" width="1.85546875" style="395" customWidth="1"/>
    <col min="11523" max="11523" width="1.5703125" style="395" customWidth="1"/>
    <col min="11524" max="11524" width="2.28515625" style="395" customWidth="1"/>
    <col min="11525" max="11525" width="2" style="395" customWidth="1"/>
    <col min="11526" max="11526" width="2.42578125" style="395" customWidth="1"/>
    <col min="11527" max="11527" width="35.85546875" style="395" customWidth="1"/>
    <col min="11528" max="11528" width="3.42578125" style="395" customWidth="1"/>
    <col min="11529" max="11529" width="11.85546875" style="395" customWidth="1"/>
    <col min="11530" max="11530" width="12.42578125" style="395" customWidth="1"/>
    <col min="11531" max="11531" width="13.28515625" style="395" customWidth="1"/>
    <col min="11532" max="11776" width="9.140625" style="395"/>
    <col min="11777" max="11778" width="1.85546875" style="395" customWidth="1"/>
    <col min="11779" max="11779" width="1.5703125" style="395" customWidth="1"/>
    <col min="11780" max="11780" width="2.28515625" style="395" customWidth="1"/>
    <col min="11781" max="11781" width="2" style="395" customWidth="1"/>
    <col min="11782" max="11782" width="2.42578125" style="395" customWidth="1"/>
    <col min="11783" max="11783" width="35.85546875" style="395" customWidth="1"/>
    <col min="11784" max="11784" width="3.42578125" style="395" customWidth="1"/>
    <col min="11785" max="11785" width="11.85546875" style="395" customWidth="1"/>
    <col min="11786" max="11786" width="12.42578125" style="395" customWidth="1"/>
    <col min="11787" max="11787" width="13.28515625" style="395" customWidth="1"/>
    <col min="11788" max="12032" width="9.140625" style="395"/>
    <col min="12033" max="12034" width="1.85546875" style="395" customWidth="1"/>
    <col min="12035" max="12035" width="1.5703125" style="395" customWidth="1"/>
    <col min="12036" max="12036" width="2.28515625" style="395" customWidth="1"/>
    <col min="12037" max="12037" width="2" style="395" customWidth="1"/>
    <col min="12038" max="12038" width="2.42578125" style="395" customWidth="1"/>
    <col min="12039" max="12039" width="35.85546875" style="395" customWidth="1"/>
    <col min="12040" max="12040" width="3.42578125" style="395" customWidth="1"/>
    <col min="12041" max="12041" width="11.85546875" style="395" customWidth="1"/>
    <col min="12042" max="12042" width="12.42578125" style="395" customWidth="1"/>
    <col min="12043" max="12043" width="13.28515625" style="395" customWidth="1"/>
    <col min="12044" max="12288" width="9.140625" style="395"/>
    <col min="12289" max="12290" width="1.85546875" style="395" customWidth="1"/>
    <col min="12291" max="12291" width="1.5703125" style="395" customWidth="1"/>
    <col min="12292" max="12292" width="2.28515625" style="395" customWidth="1"/>
    <col min="12293" max="12293" width="2" style="395" customWidth="1"/>
    <col min="12294" max="12294" width="2.42578125" style="395" customWidth="1"/>
    <col min="12295" max="12295" width="35.85546875" style="395" customWidth="1"/>
    <col min="12296" max="12296" width="3.42578125" style="395" customWidth="1"/>
    <col min="12297" max="12297" width="11.85546875" style="395" customWidth="1"/>
    <col min="12298" max="12298" width="12.42578125" style="395" customWidth="1"/>
    <col min="12299" max="12299" width="13.28515625" style="395" customWidth="1"/>
    <col min="12300" max="12544" width="9.140625" style="395"/>
    <col min="12545" max="12546" width="1.85546875" style="395" customWidth="1"/>
    <col min="12547" max="12547" width="1.5703125" style="395" customWidth="1"/>
    <col min="12548" max="12548" width="2.28515625" style="395" customWidth="1"/>
    <col min="12549" max="12549" width="2" style="395" customWidth="1"/>
    <col min="12550" max="12550" width="2.42578125" style="395" customWidth="1"/>
    <col min="12551" max="12551" width="35.85546875" style="395" customWidth="1"/>
    <col min="12552" max="12552" width="3.42578125" style="395" customWidth="1"/>
    <col min="12553" max="12553" width="11.85546875" style="395" customWidth="1"/>
    <col min="12554" max="12554" width="12.42578125" style="395" customWidth="1"/>
    <col min="12555" max="12555" width="13.28515625" style="395" customWidth="1"/>
    <col min="12556" max="12800" width="9.140625" style="395"/>
    <col min="12801" max="12802" width="1.85546875" style="395" customWidth="1"/>
    <col min="12803" max="12803" width="1.5703125" style="395" customWidth="1"/>
    <col min="12804" max="12804" width="2.28515625" style="395" customWidth="1"/>
    <col min="12805" max="12805" width="2" style="395" customWidth="1"/>
    <col min="12806" max="12806" width="2.42578125" style="395" customWidth="1"/>
    <col min="12807" max="12807" width="35.85546875" style="395" customWidth="1"/>
    <col min="12808" max="12808" width="3.42578125" style="395" customWidth="1"/>
    <col min="12809" max="12809" width="11.85546875" style="395" customWidth="1"/>
    <col min="12810" max="12810" width="12.42578125" style="395" customWidth="1"/>
    <col min="12811" max="12811" width="13.28515625" style="395" customWidth="1"/>
    <col min="12812" max="13056" width="9.140625" style="395"/>
    <col min="13057" max="13058" width="1.85546875" style="395" customWidth="1"/>
    <col min="13059" max="13059" width="1.5703125" style="395" customWidth="1"/>
    <col min="13060" max="13060" width="2.28515625" style="395" customWidth="1"/>
    <col min="13061" max="13061" width="2" style="395" customWidth="1"/>
    <col min="13062" max="13062" width="2.42578125" style="395" customWidth="1"/>
    <col min="13063" max="13063" width="35.85546875" style="395" customWidth="1"/>
    <col min="13064" max="13064" width="3.42578125" style="395" customWidth="1"/>
    <col min="13065" max="13065" width="11.85546875" style="395" customWidth="1"/>
    <col min="13066" max="13066" width="12.42578125" style="395" customWidth="1"/>
    <col min="13067" max="13067" width="13.28515625" style="395" customWidth="1"/>
    <col min="13068" max="13312" width="9.140625" style="395"/>
    <col min="13313" max="13314" width="1.85546875" style="395" customWidth="1"/>
    <col min="13315" max="13315" width="1.5703125" style="395" customWidth="1"/>
    <col min="13316" max="13316" width="2.28515625" style="395" customWidth="1"/>
    <col min="13317" max="13317" width="2" style="395" customWidth="1"/>
    <col min="13318" max="13318" width="2.42578125" style="395" customWidth="1"/>
    <col min="13319" max="13319" width="35.85546875" style="395" customWidth="1"/>
    <col min="13320" max="13320" width="3.42578125" style="395" customWidth="1"/>
    <col min="13321" max="13321" width="11.85546875" style="395" customWidth="1"/>
    <col min="13322" max="13322" width="12.42578125" style="395" customWidth="1"/>
    <col min="13323" max="13323" width="13.28515625" style="395" customWidth="1"/>
    <col min="13324" max="13568" width="9.140625" style="395"/>
    <col min="13569" max="13570" width="1.85546875" style="395" customWidth="1"/>
    <col min="13571" max="13571" width="1.5703125" style="395" customWidth="1"/>
    <col min="13572" max="13572" width="2.28515625" style="395" customWidth="1"/>
    <col min="13573" max="13573" width="2" style="395" customWidth="1"/>
    <col min="13574" max="13574" width="2.42578125" style="395" customWidth="1"/>
    <col min="13575" max="13575" width="35.85546875" style="395" customWidth="1"/>
    <col min="13576" max="13576" width="3.42578125" style="395" customWidth="1"/>
    <col min="13577" max="13577" width="11.85546875" style="395" customWidth="1"/>
    <col min="13578" max="13578" width="12.42578125" style="395" customWidth="1"/>
    <col min="13579" max="13579" width="13.28515625" style="395" customWidth="1"/>
    <col min="13580" max="13824" width="9.140625" style="395"/>
    <col min="13825" max="13826" width="1.85546875" style="395" customWidth="1"/>
    <col min="13827" max="13827" width="1.5703125" style="395" customWidth="1"/>
    <col min="13828" max="13828" width="2.28515625" style="395" customWidth="1"/>
    <col min="13829" max="13829" width="2" style="395" customWidth="1"/>
    <col min="13830" max="13830" width="2.42578125" style="395" customWidth="1"/>
    <col min="13831" max="13831" width="35.85546875" style="395" customWidth="1"/>
    <col min="13832" max="13832" width="3.42578125" style="395" customWidth="1"/>
    <col min="13833" max="13833" width="11.85546875" style="395" customWidth="1"/>
    <col min="13834" max="13834" width="12.42578125" style="395" customWidth="1"/>
    <col min="13835" max="13835" width="13.28515625" style="395" customWidth="1"/>
    <col min="13836" max="14080" width="9.140625" style="395"/>
    <col min="14081" max="14082" width="1.85546875" style="395" customWidth="1"/>
    <col min="14083" max="14083" width="1.5703125" style="395" customWidth="1"/>
    <col min="14084" max="14084" width="2.28515625" style="395" customWidth="1"/>
    <col min="14085" max="14085" width="2" style="395" customWidth="1"/>
    <col min="14086" max="14086" width="2.42578125" style="395" customWidth="1"/>
    <col min="14087" max="14087" width="35.85546875" style="395" customWidth="1"/>
    <col min="14088" max="14088" width="3.42578125" style="395" customWidth="1"/>
    <col min="14089" max="14089" width="11.85546875" style="395" customWidth="1"/>
    <col min="14090" max="14090" width="12.42578125" style="395" customWidth="1"/>
    <col min="14091" max="14091" width="13.28515625" style="395" customWidth="1"/>
    <col min="14092" max="14336" width="9.140625" style="395"/>
    <col min="14337" max="14338" width="1.85546875" style="395" customWidth="1"/>
    <col min="14339" max="14339" width="1.5703125" style="395" customWidth="1"/>
    <col min="14340" max="14340" width="2.28515625" style="395" customWidth="1"/>
    <col min="14341" max="14341" width="2" style="395" customWidth="1"/>
    <col min="14342" max="14342" width="2.42578125" style="395" customWidth="1"/>
    <col min="14343" max="14343" width="35.85546875" style="395" customWidth="1"/>
    <col min="14344" max="14344" width="3.42578125" style="395" customWidth="1"/>
    <col min="14345" max="14345" width="11.85546875" style="395" customWidth="1"/>
    <col min="14346" max="14346" width="12.42578125" style="395" customWidth="1"/>
    <col min="14347" max="14347" width="13.28515625" style="395" customWidth="1"/>
    <col min="14348" max="14592" width="9.140625" style="395"/>
    <col min="14593" max="14594" width="1.85546875" style="395" customWidth="1"/>
    <col min="14595" max="14595" width="1.5703125" style="395" customWidth="1"/>
    <col min="14596" max="14596" width="2.28515625" style="395" customWidth="1"/>
    <col min="14597" max="14597" width="2" style="395" customWidth="1"/>
    <col min="14598" max="14598" width="2.42578125" style="395" customWidth="1"/>
    <col min="14599" max="14599" width="35.85546875" style="395" customWidth="1"/>
    <col min="14600" max="14600" width="3.42578125" style="395" customWidth="1"/>
    <col min="14601" max="14601" width="11.85546875" style="395" customWidth="1"/>
    <col min="14602" max="14602" width="12.42578125" style="395" customWidth="1"/>
    <col min="14603" max="14603" width="13.28515625" style="395" customWidth="1"/>
    <col min="14604" max="14848" width="9.140625" style="395"/>
    <col min="14849" max="14850" width="1.85546875" style="395" customWidth="1"/>
    <col min="14851" max="14851" width="1.5703125" style="395" customWidth="1"/>
    <col min="14852" max="14852" width="2.28515625" style="395" customWidth="1"/>
    <col min="14853" max="14853" width="2" style="395" customWidth="1"/>
    <col min="14854" max="14854" width="2.42578125" style="395" customWidth="1"/>
    <col min="14855" max="14855" width="35.85546875" style="395" customWidth="1"/>
    <col min="14856" max="14856" width="3.42578125" style="395" customWidth="1"/>
    <col min="14857" max="14857" width="11.85546875" style="395" customWidth="1"/>
    <col min="14858" max="14858" width="12.42578125" style="395" customWidth="1"/>
    <col min="14859" max="14859" width="13.28515625" style="395" customWidth="1"/>
    <col min="14860" max="15104" width="9.140625" style="395"/>
    <col min="15105" max="15106" width="1.85546875" style="395" customWidth="1"/>
    <col min="15107" max="15107" width="1.5703125" style="395" customWidth="1"/>
    <col min="15108" max="15108" width="2.28515625" style="395" customWidth="1"/>
    <col min="15109" max="15109" width="2" style="395" customWidth="1"/>
    <col min="15110" max="15110" width="2.42578125" style="395" customWidth="1"/>
    <col min="15111" max="15111" width="35.85546875" style="395" customWidth="1"/>
    <col min="15112" max="15112" width="3.42578125" style="395" customWidth="1"/>
    <col min="15113" max="15113" width="11.85546875" style="395" customWidth="1"/>
    <col min="15114" max="15114" width="12.42578125" style="395" customWidth="1"/>
    <col min="15115" max="15115" width="13.28515625" style="395" customWidth="1"/>
    <col min="15116" max="15360" width="9.140625" style="395"/>
    <col min="15361" max="15362" width="1.85546875" style="395" customWidth="1"/>
    <col min="15363" max="15363" width="1.5703125" style="395" customWidth="1"/>
    <col min="15364" max="15364" width="2.28515625" style="395" customWidth="1"/>
    <col min="15365" max="15365" width="2" style="395" customWidth="1"/>
    <col min="15366" max="15366" width="2.42578125" style="395" customWidth="1"/>
    <col min="15367" max="15367" width="35.85546875" style="395" customWidth="1"/>
    <col min="15368" max="15368" width="3.42578125" style="395" customWidth="1"/>
    <col min="15369" max="15369" width="11.85546875" style="395" customWidth="1"/>
    <col min="15370" max="15370" width="12.42578125" style="395" customWidth="1"/>
    <col min="15371" max="15371" width="13.28515625" style="395" customWidth="1"/>
    <col min="15372" max="15616" width="9.140625" style="395"/>
    <col min="15617" max="15618" width="1.85546875" style="395" customWidth="1"/>
    <col min="15619" max="15619" width="1.5703125" style="395" customWidth="1"/>
    <col min="15620" max="15620" width="2.28515625" style="395" customWidth="1"/>
    <col min="15621" max="15621" width="2" style="395" customWidth="1"/>
    <col min="15622" max="15622" width="2.42578125" style="395" customWidth="1"/>
    <col min="15623" max="15623" width="35.85546875" style="395" customWidth="1"/>
    <col min="15624" max="15624" width="3.42578125" style="395" customWidth="1"/>
    <col min="15625" max="15625" width="11.85546875" style="395" customWidth="1"/>
    <col min="15626" max="15626" width="12.42578125" style="395" customWidth="1"/>
    <col min="15627" max="15627" width="13.28515625" style="395" customWidth="1"/>
    <col min="15628" max="15872" width="9.140625" style="395"/>
    <col min="15873" max="15874" width="1.85546875" style="395" customWidth="1"/>
    <col min="15875" max="15875" width="1.5703125" style="395" customWidth="1"/>
    <col min="15876" max="15876" width="2.28515625" style="395" customWidth="1"/>
    <col min="15877" max="15877" width="2" style="395" customWidth="1"/>
    <col min="15878" max="15878" width="2.42578125" style="395" customWidth="1"/>
    <col min="15879" max="15879" width="35.85546875" style="395" customWidth="1"/>
    <col min="15880" max="15880" width="3.42578125" style="395" customWidth="1"/>
    <col min="15881" max="15881" width="11.85546875" style="395" customWidth="1"/>
    <col min="15882" max="15882" width="12.42578125" style="395" customWidth="1"/>
    <col min="15883" max="15883" width="13.28515625" style="395" customWidth="1"/>
    <col min="15884" max="16128" width="9.140625" style="395"/>
    <col min="16129" max="16130" width="1.85546875" style="395" customWidth="1"/>
    <col min="16131" max="16131" width="1.5703125" style="395" customWidth="1"/>
    <col min="16132" max="16132" width="2.28515625" style="395" customWidth="1"/>
    <col min="16133" max="16133" width="2" style="395" customWidth="1"/>
    <col min="16134" max="16134" width="2.42578125" style="395" customWidth="1"/>
    <col min="16135" max="16135" width="35.85546875" style="395" customWidth="1"/>
    <col min="16136" max="16136" width="3.42578125" style="395" customWidth="1"/>
    <col min="16137" max="16137" width="11.85546875" style="395" customWidth="1"/>
    <col min="16138" max="16138" width="12.42578125" style="395" customWidth="1"/>
    <col min="16139" max="16139" width="13.28515625" style="395" customWidth="1"/>
    <col min="16140" max="16384" width="9.140625" style="395"/>
  </cols>
  <sheetData>
    <row r="1" spans="1:11" s="398" customFormat="1">
      <c r="H1" s="399" t="s">
        <v>441</v>
      </c>
      <c r="I1" s="400"/>
      <c r="J1" s="401"/>
    </row>
    <row r="2" spans="1:11" s="398" customFormat="1">
      <c r="H2" s="399" t="s">
        <v>442</v>
      </c>
      <c r="I2" s="400"/>
      <c r="J2" s="401"/>
    </row>
    <row r="3" spans="1:11" s="398" customFormat="1" ht="15.75" customHeight="1">
      <c r="H3" s="399" t="s">
        <v>443</v>
      </c>
      <c r="I3" s="400"/>
      <c r="J3" s="402"/>
    </row>
    <row r="4" spans="1:11" s="398" customFormat="1" ht="15.75" customHeight="1">
      <c r="H4" s="403"/>
      <c r="I4" s="401"/>
      <c r="J4" s="402"/>
    </row>
    <row r="5" spans="1:11" s="398" customFormat="1" ht="14.25" customHeight="1">
      <c r="B5" s="404"/>
      <c r="C5" s="404"/>
      <c r="D5" s="404"/>
      <c r="E5" s="404"/>
      <c r="G5" s="645" t="s">
        <v>444</v>
      </c>
      <c r="H5" s="645"/>
      <c r="I5" s="645"/>
      <c r="J5" s="645"/>
      <c r="K5" s="645"/>
    </row>
    <row r="6" spans="1:11" s="398" customFormat="1" ht="14.25" customHeight="1">
      <c r="B6" s="404"/>
      <c r="C6" s="404"/>
      <c r="D6" s="404"/>
      <c r="E6" s="404"/>
      <c r="G6" s="631" t="s">
        <v>5</v>
      </c>
      <c r="H6" s="631"/>
      <c r="I6" s="631"/>
      <c r="J6" s="631"/>
      <c r="K6" s="631"/>
    </row>
    <row r="7" spans="1:11" s="398" customFormat="1" ht="12" customHeight="1">
      <c r="A7" s="404"/>
      <c r="B7" s="404"/>
      <c r="C7" s="404"/>
      <c r="D7" s="404"/>
      <c r="E7" s="405"/>
      <c r="F7" s="405"/>
      <c r="G7" s="632" t="s">
        <v>6</v>
      </c>
      <c r="H7" s="632"/>
      <c r="I7" s="632"/>
      <c r="J7" s="632"/>
      <c r="K7" s="632"/>
    </row>
    <row r="8" spans="1:11" s="398" customFormat="1" ht="10.5" customHeight="1">
      <c r="A8" s="404"/>
      <c r="B8" s="404"/>
      <c r="C8" s="404"/>
      <c r="D8" s="404"/>
      <c r="E8" s="404"/>
      <c r="F8" s="406"/>
      <c r="G8" s="626"/>
      <c r="H8" s="626"/>
      <c r="I8" s="633"/>
      <c r="J8" s="633"/>
      <c r="K8" s="633"/>
    </row>
    <row r="9" spans="1:11" s="398" customFormat="1" ht="13.5" customHeight="1">
      <c r="A9" s="634" t="s">
        <v>445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</row>
    <row r="10" spans="1:11" s="398" customFormat="1" ht="9.75" customHeight="1">
      <c r="A10" s="407"/>
      <c r="B10" s="408"/>
      <c r="C10" s="408"/>
      <c r="D10" s="408"/>
      <c r="E10" s="408"/>
      <c r="F10" s="408"/>
      <c r="G10" s="408"/>
      <c r="H10" s="408"/>
      <c r="I10" s="408"/>
      <c r="J10" s="408"/>
      <c r="K10" s="408"/>
    </row>
    <row r="11" spans="1:11" s="398" customFormat="1" ht="12.75" customHeight="1">
      <c r="A11" s="636" t="s">
        <v>464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</row>
    <row r="12" spans="1:11" s="398" customFormat="1" ht="12.75" customHeight="1">
      <c r="A12" s="407"/>
      <c r="B12" s="408"/>
      <c r="C12" s="408"/>
      <c r="D12" s="408"/>
      <c r="E12" s="408"/>
      <c r="F12" s="408"/>
      <c r="G12" s="633" t="s">
        <v>465</v>
      </c>
      <c r="H12" s="633"/>
      <c r="I12" s="633"/>
      <c r="J12" s="633"/>
      <c r="K12" s="633"/>
    </row>
    <row r="13" spans="1:11" s="398" customFormat="1" ht="11.25" customHeight="1">
      <c r="A13" s="407"/>
      <c r="B13" s="408"/>
      <c r="C13" s="408"/>
      <c r="D13" s="408"/>
      <c r="E13" s="408"/>
      <c r="F13" s="408"/>
      <c r="G13" s="633" t="s">
        <v>8</v>
      </c>
      <c r="H13" s="633"/>
      <c r="I13" s="633"/>
      <c r="J13" s="633"/>
      <c r="K13" s="633"/>
    </row>
    <row r="14" spans="1:11" s="398" customFormat="1" ht="11.25" customHeight="1">
      <c r="A14" s="407"/>
      <c r="B14" s="408"/>
      <c r="C14" s="408"/>
      <c r="D14" s="408"/>
      <c r="E14" s="408"/>
      <c r="F14" s="408"/>
      <c r="G14" s="406"/>
      <c r="H14" s="406"/>
      <c r="I14" s="406"/>
      <c r="J14" s="406"/>
      <c r="K14" s="406"/>
    </row>
    <row r="15" spans="1:11" s="398" customFormat="1" ht="12.75" customHeight="1">
      <c r="A15" s="636" t="s">
        <v>9</v>
      </c>
      <c r="B15" s="633"/>
      <c r="C15" s="633"/>
      <c r="D15" s="633"/>
      <c r="E15" s="633"/>
      <c r="F15" s="633"/>
      <c r="G15" s="633"/>
      <c r="H15" s="633"/>
      <c r="I15" s="633"/>
      <c r="J15" s="633"/>
      <c r="K15" s="633"/>
    </row>
    <row r="16" spans="1:11" s="398" customFormat="1" ht="12.75" customHeight="1">
      <c r="A16" s="406" t="s">
        <v>446</v>
      </c>
      <c r="B16" s="406"/>
      <c r="C16" s="406"/>
      <c r="D16" s="406"/>
      <c r="E16" s="406"/>
      <c r="F16" s="406"/>
      <c r="G16" s="633" t="s">
        <v>466</v>
      </c>
      <c r="H16" s="633"/>
      <c r="I16" s="627"/>
      <c r="J16" s="627"/>
      <c r="K16" s="627"/>
    </row>
    <row r="17" spans="1:11" s="398" customFormat="1" ht="12.75" customHeight="1">
      <c r="A17" s="409"/>
      <c r="B17" s="406"/>
      <c r="C17" s="406"/>
      <c r="D17" s="406"/>
      <c r="E17" s="406"/>
      <c r="F17" s="406"/>
      <c r="G17" s="406" t="s">
        <v>447</v>
      </c>
      <c r="H17" s="406"/>
      <c r="K17" s="410"/>
    </row>
    <row r="18" spans="1:11" s="398" customFormat="1" ht="12" customHeight="1">
      <c r="A18" s="633"/>
      <c r="B18" s="633"/>
      <c r="C18" s="633"/>
      <c r="D18" s="633"/>
      <c r="E18" s="633"/>
      <c r="F18" s="633"/>
      <c r="G18" s="633"/>
      <c r="H18" s="633"/>
      <c r="I18" s="633"/>
      <c r="J18" s="633"/>
      <c r="K18" s="633"/>
    </row>
    <row r="19" spans="1:11" s="398" customFormat="1" ht="12.75" customHeight="1">
      <c r="A19" s="409"/>
      <c r="B19" s="406"/>
      <c r="C19" s="406"/>
      <c r="D19" s="406"/>
      <c r="E19" s="406"/>
      <c r="F19" s="406"/>
      <c r="G19" s="406"/>
      <c r="H19" s="406"/>
      <c r="I19" s="411"/>
      <c r="J19" s="412"/>
      <c r="K19" s="413" t="s">
        <v>12</v>
      </c>
    </row>
    <row r="20" spans="1:11" s="398" customFormat="1" ht="13.5" customHeight="1">
      <c r="A20" s="409"/>
      <c r="B20" s="406"/>
      <c r="C20" s="406"/>
      <c r="D20" s="406"/>
      <c r="E20" s="406"/>
      <c r="F20" s="406"/>
      <c r="G20" s="406"/>
      <c r="H20" s="406"/>
      <c r="I20" s="414"/>
      <c r="J20" s="414" t="s">
        <v>448</v>
      </c>
      <c r="K20" s="415">
        <v>188773688</v>
      </c>
    </row>
    <row r="21" spans="1:11" s="398" customFormat="1" ht="11.25" customHeight="1">
      <c r="A21" s="409"/>
      <c r="B21" s="406"/>
      <c r="C21" s="406"/>
      <c r="D21" s="406"/>
      <c r="E21" s="406"/>
      <c r="F21" s="406"/>
      <c r="G21" s="406"/>
      <c r="H21" s="406"/>
      <c r="I21" s="414"/>
      <c r="J21" s="414" t="s">
        <v>14</v>
      </c>
      <c r="K21" s="415"/>
    </row>
    <row r="22" spans="1:11" s="398" customFormat="1" ht="12" customHeight="1">
      <c r="A22" s="409"/>
      <c r="B22" s="406"/>
      <c r="C22" s="406"/>
      <c r="D22" s="406"/>
      <c r="E22" s="406"/>
      <c r="F22" s="406"/>
      <c r="G22" s="406"/>
      <c r="H22" s="406"/>
      <c r="I22" s="416"/>
      <c r="J22" s="414" t="s">
        <v>15</v>
      </c>
      <c r="K22" s="415">
        <v>302296063</v>
      </c>
    </row>
    <row r="23" spans="1:11" s="398" customFormat="1" ht="11.25" customHeight="1">
      <c r="A23" s="404"/>
      <c r="B23" s="404"/>
      <c r="C23" s="404"/>
      <c r="D23" s="404"/>
      <c r="E23" s="404"/>
      <c r="F23" s="404"/>
      <c r="G23" s="406"/>
      <c r="H23" s="406"/>
      <c r="I23" s="417"/>
      <c r="J23" s="417"/>
      <c r="K23" s="418"/>
    </row>
    <row r="24" spans="1:11" s="398" customFormat="1" ht="11.25" customHeight="1">
      <c r="A24" s="404"/>
      <c r="B24" s="404"/>
      <c r="C24" s="404"/>
      <c r="D24" s="404"/>
      <c r="E24" s="404"/>
      <c r="F24" s="404"/>
      <c r="G24" s="419"/>
      <c r="H24" s="406"/>
      <c r="I24" s="417"/>
      <c r="J24" s="417"/>
      <c r="K24" s="416" t="s">
        <v>336</v>
      </c>
    </row>
    <row r="25" spans="1:11" s="398" customFormat="1" ht="12" customHeight="1">
      <c r="A25" s="637" t="s">
        <v>21</v>
      </c>
      <c r="B25" s="638"/>
      <c r="C25" s="638"/>
      <c r="D25" s="638"/>
      <c r="E25" s="638"/>
      <c r="F25" s="638"/>
      <c r="G25" s="637" t="s">
        <v>22</v>
      </c>
      <c r="H25" s="637" t="s">
        <v>330</v>
      </c>
      <c r="I25" s="639" t="s">
        <v>337</v>
      </c>
      <c r="J25" s="640"/>
      <c r="K25" s="640"/>
    </row>
    <row r="26" spans="1:11" s="398" customFormat="1" ht="12" customHeight="1">
      <c r="A26" s="638"/>
      <c r="B26" s="638"/>
      <c r="C26" s="638"/>
      <c r="D26" s="638"/>
      <c r="E26" s="638"/>
      <c r="F26" s="638"/>
      <c r="G26" s="637"/>
      <c r="H26" s="637"/>
      <c r="I26" s="641" t="s">
        <v>338</v>
      </c>
      <c r="J26" s="641"/>
      <c r="K26" s="642"/>
    </row>
    <row r="27" spans="1:11" s="398" customFormat="1" ht="25.5" customHeight="1">
      <c r="A27" s="638"/>
      <c r="B27" s="638"/>
      <c r="C27" s="638"/>
      <c r="D27" s="638"/>
      <c r="E27" s="638"/>
      <c r="F27" s="638"/>
      <c r="G27" s="637"/>
      <c r="H27" s="637"/>
      <c r="I27" s="637" t="s">
        <v>339</v>
      </c>
      <c r="J27" s="637" t="s">
        <v>340</v>
      </c>
      <c r="K27" s="643"/>
    </row>
    <row r="28" spans="1:11" s="398" customFormat="1" ht="38.25" customHeight="1">
      <c r="A28" s="638"/>
      <c r="B28" s="638"/>
      <c r="C28" s="638"/>
      <c r="D28" s="638"/>
      <c r="E28" s="638"/>
      <c r="F28" s="638"/>
      <c r="G28" s="637"/>
      <c r="H28" s="637"/>
      <c r="I28" s="637"/>
      <c r="J28" s="420" t="s">
        <v>341</v>
      </c>
      <c r="K28" s="420" t="s">
        <v>449</v>
      </c>
    </row>
    <row r="29" spans="1:11" s="398" customFormat="1" ht="12" customHeight="1">
      <c r="A29" s="644">
        <v>1</v>
      </c>
      <c r="B29" s="644"/>
      <c r="C29" s="644"/>
      <c r="D29" s="644"/>
      <c r="E29" s="644"/>
      <c r="F29" s="644"/>
      <c r="G29" s="421">
        <v>2</v>
      </c>
      <c r="H29" s="421">
        <v>3</v>
      </c>
      <c r="I29" s="421">
        <v>4</v>
      </c>
      <c r="J29" s="421">
        <v>5</v>
      </c>
      <c r="K29" s="421">
        <v>6</v>
      </c>
    </row>
    <row r="30" spans="1:11" s="398" customFormat="1" ht="12" customHeight="1">
      <c r="A30" s="422">
        <v>2</v>
      </c>
      <c r="B30" s="422"/>
      <c r="C30" s="423"/>
      <c r="D30" s="423"/>
      <c r="E30" s="423"/>
      <c r="F30" s="423"/>
      <c r="G30" s="424" t="s">
        <v>450</v>
      </c>
      <c r="H30" s="425">
        <v>1</v>
      </c>
      <c r="I30" s="426">
        <f>I31+I37+I39+I42+I47+I59+I65+I74+I80</f>
        <v>395.99</v>
      </c>
      <c r="J30" s="426">
        <f>J31+J37+J39+J42+J47+J59+J65+J74+J80</f>
        <v>33.880000000000003</v>
      </c>
      <c r="K30" s="426">
        <f>K31+K37+K39+K42+K47+K59+K65+K74+K80</f>
        <v>0</v>
      </c>
    </row>
    <row r="31" spans="1:11" s="428" customFormat="1" ht="12" hidden="1" customHeight="1" collapsed="1">
      <c r="A31" s="422">
        <v>2</v>
      </c>
      <c r="B31" s="422">
        <v>1</v>
      </c>
      <c r="C31" s="422"/>
      <c r="D31" s="422"/>
      <c r="E31" s="422"/>
      <c r="F31" s="422"/>
      <c r="G31" s="427" t="s">
        <v>33</v>
      </c>
      <c r="H31" s="425">
        <v>2</v>
      </c>
      <c r="I31" s="426">
        <f>I32+I36</f>
        <v>0</v>
      </c>
      <c r="J31" s="426">
        <f>J32+J36</f>
        <v>0</v>
      </c>
      <c r="K31" s="426">
        <f>K32+K36</f>
        <v>0</v>
      </c>
    </row>
    <row r="32" spans="1:11" s="398" customFormat="1" ht="12" hidden="1" customHeight="1" collapsed="1">
      <c r="A32" s="423">
        <v>2</v>
      </c>
      <c r="B32" s="423">
        <v>1</v>
      </c>
      <c r="C32" s="423">
        <v>1</v>
      </c>
      <c r="D32" s="423"/>
      <c r="E32" s="423"/>
      <c r="F32" s="423"/>
      <c r="G32" s="429" t="s">
        <v>451</v>
      </c>
      <c r="H32" s="421">
        <v>3</v>
      </c>
      <c r="I32" s="430">
        <f>I33+I35</f>
        <v>0</v>
      </c>
      <c r="J32" s="430">
        <f>J33+J35</f>
        <v>0</v>
      </c>
      <c r="K32" s="430">
        <f>K33+K35</f>
        <v>0</v>
      </c>
    </row>
    <row r="33" spans="1:11" s="398" customFormat="1" ht="12" hidden="1" customHeight="1" collapsed="1">
      <c r="A33" s="423">
        <v>2</v>
      </c>
      <c r="B33" s="423">
        <v>1</v>
      </c>
      <c r="C33" s="423">
        <v>1</v>
      </c>
      <c r="D33" s="423">
        <v>1</v>
      </c>
      <c r="E33" s="423">
        <v>1</v>
      </c>
      <c r="F33" s="423">
        <v>1</v>
      </c>
      <c r="G33" s="429" t="s">
        <v>342</v>
      </c>
      <c r="H33" s="421">
        <v>4</v>
      </c>
      <c r="I33" s="430"/>
      <c r="J33" s="430"/>
      <c r="K33" s="430"/>
    </row>
    <row r="34" spans="1:11" s="398" customFormat="1" ht="12" hidden="1" customHeight="1" collapsed="1">
      <c r="A34" s="423"/>
      <c r="B34" s="423"/>
      <c r="C34" s="423"/>
      <c r="D34" s="423"/>
      <c r="E34" s="423"/>
      <c r="F34" s="423"/>
      <c r="G34" s="429" t="s">
        <v>343</v>
      </c>
      <c r="H34" s="421">
        <v>5</v>
      </c>
      <c r="I34" s="430"/>
      <c r="J34" s="430"/>
      <c r="K34" s="430"/>
    </row>
    <row r="35" spans="1:11" s="398" customFormat="1" ht="12" hidden="1" customHeight="1" collapsed="1">
      <c r="A35" s="423">
        <v>2</v>
      </c>
      <c r="B35" s="423">
        <v>1</v>
      </c>
      <c r="C35" s="423">
        <v>1</v>
      </c>
      <c r="D35" s="423">
        <v>1</v>
      </c>
      <c r="E35" s="423">
        <v>2</v>
      </c>
      <c r="F35" s="423">
        <v>1</v>
      </c>
      <c r="G35" s="429" t="s">
        <v>36</v>
      </c>
      <c r="H35" s="421">
        <v>6</v>
      </c>
      <c r="I35" s="430"/>
      <c r="J35" s="430"/>
      <c r="K35" s="430"/>
    </row>
    <row r="36" spans="1:11" s="398" customFormat="1" ht="12" hidden="1" customHeight="1" collapsed="1">
      <c r="A36" s="423">
        <v>2</v>
      </c>
      <c r="B36" s="423">
        <v>1</v>
      </c>
      <c r="C36" s="423">
        <v>2</v>
      </c>
      <c r="D36" s="423"/>
      <c r="E36" s="423"/>
      <c r="F36" s="423"/>
      <c r="G36" s="429" t="s">
        <v>37</v>
      </c>
      <c r="H36" s="421">
        <v>7</v>
      </c>
      <c r="I36" s="430"/>
      <c r="J36" s="430"/>
      <c r="K36" s="430"/>
    </row>
    <row r="37" spans="1:11" s="428" customFormat="1" ht="12" customHeight="1">
      <c r="A37" s="422">
        <v>2</v>
      </c>
      <c r="B37" s="422">
        <v>2</v>
      </c>
      <c r="C37" s="422"/>
      <c r="D37" s="422"/>
      <c r="E37" s="422"/>
      <c r="F37" s="422"/>
      <c r="G37" s="427" t="s">
        <v>452</v>
      </c>
      <c r="H37" s="425">
        <v>8</v>
      </c>
      <c r="I37" s="431">
        <f>I38</f>
        <v>395.99</v>
      </c>
      <c r="J37" s="431">
        <f>J38</f>
        <v>33.880000000000003</v>
      </c>
      <c r="K37" s="431">
        <f>K38</f>
        <v>0</v>
      </c>
    </row>
    <row r="38" spans="1:11" s="398" customFormat="1" ht="12" customHeight="1">
      <c r="A38" s="423">
        <v>2</v>
      </c>
      <c r="B38" s="423">
        <v>2</v>
      </c>
      <c r="C38" s="423">
        <v>1</v>
      </c>
      <c r="D38" s="423"/>
      <c r="E38" s="423"/>
      <c r="F38" s="423"/>
      <c r="G38" s="429" t="s">
        <v>452</v>
      </c>
      <c r="H38" s="421">
        <v>9</v>
      </c>
      <c r="I38" s="430">
        <v>395.99</v>
      </c>
      <c r="J38" s="430">
        <v>33.880000000000003</v>
      </c>
      <c r="K38" s="430"/>
    </row>
    <row r="39" spans="1:11" s="428" customFormat="1" ht="12" hidden="1" customHeight="1" collapsed="1">
      <c r="A39" s="422">
        <v>2</v>
      </c>
      <c r="B39" s="422">
        <v>3</v>
      </c>
      <c r="C39" s="422"/>
      <c r="D39" s="422"/>
      <c r="E39" s="422"/>
      <c r="F39" s="422"/>
      <c r="G39" s="427" t="s">
        <v>54</v>
      </c>
      <c r="H39" s="425">
        <v>10</v>
      </c>
      <c r="I39" s="426">
        <f>I40+I41</f>
        <v>0</v>
      </c>
      <c r="J39" s="426">
        <f>J40+J41</f>
        <v>0</v>
      </c>
      <c r="K39" s="426">
        <f>K40+K41</f>
        <v>0</v>
      </c>
    </row>
    <row r="40" spans="1:11" s="398" customFormat="1" ht="12" hidden="1" customHeight="1" collapsed="1">
      <c r="A40" s="423">
        <v>2</v>
      </c>
      <c r="B40" s="423">
        <v>3</v>
      </c>
      <c r="C40" s="423">
        <v>1</v>
      </c>
      <c r="D40" s="423"/>
      <c r="E40" s="423"/>
      <c r="F40" s="423"/>
      <c r="G40" s="429" t="s">
        <v>55</v>
      </c>
      <c r="H40" s="421">
        <v>11</v>
      </c>
      <c r="I40" s="430"/>
      <c r="J40" s="430"/>
      <c r="K40" s="430"/>
    </row>
    <row r="41" spans="1:11" s="398" customFormat="1" ht="12" hidden="1" customHeight="1" collapsed="1">
      <c r="A41" s="423">
        <v>2</v>
      </c>
      <c r="B41" s="423">
        <v>3</v>
      </c>
      <c r="C41" s="423">
        <v>2</v>
      </c>
      <c r="D41" s="423"/>
      <c r="E41" s="423"/>
      <c r="F41" s="423"/>
      <c r="G41" s="429" t="s">
        <v>66</v>
      </c>
      <c r="H41" s="421">
        <v>12</v>
      </c>
      <c r="I41" s="430"/>
      <c r="J41" s="430"/>
      <c r="K41" s="430"/>
    </row>
    <row r="42" spans="1:11" s="428" customFormat="1" ht="12" hidden="1" customHeight="1" collapsed="1">
      <c r="A42" s="422">
        <v>2</v>
      </c>
      <c r="B42" s="422">
        <v>4</v>
      </c>
      <c r="C42" s="422"/>
      <c r="D42" s="422"/>
      <c r="E42" s="422"/>
      <c r="F42" s="422"/>
      <c r="G42" s="427" t="s">
        <v>67</v>
      </c>
      <c r="H42" s="425">
        <v>13</v>
      </c>
      <c r="I42" s="426">
        <f>I43</f>
        <v>0</v>
      </c>
      <c r="J42" s="426">
        <f>J43</f>
        <v>0</v>
      </c>
      <c r="K42" s="426">
        <f>K43</f>
        <v>0</v>
      </c>
    </row>
    <row r="43" spans="1:11" s="398" customFormat="1" ht="12" hidden="1" customHeight="1" collapsed="1">
      <c r="A43" s="423">
        <v>2</v>
      </c>
      <c r="B43" s="423">
        <v>4</v>
      </c>
      <c r="C43" s="423">
        <v>1</v>
      </c>
      <c r="D43" s="423"/>
      <c r="E43" s="423"/>
      <c r="F43" s="423"/>
      <c r="G43" s="429" t="s">
        <v>453</v>
      </c>
      <c r="H43" s="421">
        <v>14</v>
      </c>
      <c r="I43" s="430">
        <f>I44+I45+I46</f>
        <v>0</v>
      </c>
      <c r="J43" s="430">
        <f>J44+J45+J46</f>
        <v>0</v>
      </c>
      <c r="K43" s="430">
        <f>K44+K45+K46</f>
        <v>0</v>
      </c>
    </row>
    <row r="44" spans="1:11" s="398" customFormat="1" ht="12" hidden="1" customHeight="1" collapsed="1">
      <c r="A44" s="423">
        <v>2</v>
      </c>
      <c r="B44" s="423">
        <v>4</v>
      </c>
      <c r="C44" s="423">
        <v>1</v>
      </c>
      <c r="D44" s="423">
        <v>1</v>
      </c>
      <c r="E44" s="423">
        <v>1</v>
      </c>
      <c r="F44" s="423">
        <v>1</v>
      </c>
      <c r="G44" s="429" t="s">
        <v>69</v>
      </c>
      <c r="H44" s="421">
        <v>15</v>
      </c>
      <c r="I44" s="430"/>
      <c r="J44" s="430"/>
      <c r="K44" s="430"/>
    </row>
    <row r="45" spans="1:11" s="398" customFormat="1" ht="12" hidden="1" customHeight="1" collapsed="1">
      <c r="A45" s="423">
        <v>2</v>
      </c>
      <c r="B45" s="423">
        <v>4</v>
      </c>
      <c r="C45" s="423">
        <v>1</v>
      </c>
      <c r="D45" s="423">
        <v>1</v>
      </c>
      <c r="E45" s="423">
        <v>1</v>
      </c>
      <c r="F45" s="423">
        <v>2</v>
      </c>
      <c r="G45" s="429" t="s">
        <v>70</v>
      </c>
      <c r="H45" s="421">
        <v>16</v>
      </c>
      <c r="I45" s="430"/>
      <c r="J45" s="430"/>
      <c r="K45" s="430"/>
    </row>
    <row r="46" spans="1:11" s="398" customFormat="1" ht="12" hidden="1" customHeight="1" collapsed="1">
      <c r="A46" s="423">
        <v>2</v>
      </c>
      <c r="B46" s="423">
        <v>4</v>
      </c>
      <c r="C46" s="423">
        <v>1</v>
      </c>
      <c r="D46" s="423">
        <v>1</v>
      </c>
      <c r="E46" s="423">
        <v>1</v>
      </c>
      <c r="F46" s="423">
        <v>3</v>
      </c>
      <c r="G46" s="429" t="s">
        <v>71</v>
      </c>
      <c r="H46" s="421">
        <v>17</v>
      </c>
      <c r="I46" s="430"/>
      <c r="J46" s="430"/>
      <c r="K46" s="430"/>
    </row>
    <row r="47" spans="1:11" s="428" customFormat="1" ht="12" hidden="1" customHeight="1" collapsed="1">
      <c r="A47" s="422">
        <v>2</v>
      </c>
      <c r="B47" s="422">
        <v>5</v>
      </c>
      <c r="C47" s="422"/>
      <c r="D47" s="422"/>
      <c r="E47" s="422"/>
      <c r="F47" s="422"/>
      <c r="G47" s="427" t="s">
        <v>72</v>
      </c>
      <c r="H47" s="425">
        <v>18</v>
      </c>
      <c r="I47" s="426">
        <f>I48+I51+I54</f>
        <v>0</v>
      </c>
      <c r="J47" s="426">
        <f>J48+J51+J54</f>
        <v>0</v>
      </c>
      <c r="K47" s="426">
        <f>K48+K51+K54</f>
        <v>0</v>
      </c>
    </row>
    <row r="48" spans="1:11" s="398" customFormat="1" ht="12" hidden="1" customHeight="1" collapsed="1">
      <c r="A48" s="423">
        <v>2</v>
      </c>
      <c r="B48" s="423">
        <v>5</v>
      </c>
      <c r="C48" s="423">
        <v>1</v>
      </c>
      <c r="D48" s="423"/>
      <c r="E48" s="423"/>
      <c r="F48" s="423"/>
      <c r="G48" s="429" t="s">
        <v>73</v>
      </c>
      <c r="H48" s="421">
        <v>19</v>
      </c>
      <c r="I48" s="430">
        <f>I49+I50</f>
        <v>0</v>
      </c>
      <c r="J48" s="430">
        <f>J49+J50</f>
        <v>0</v>
      </c>
      <c r="K48" s="430">
        <f>K49+K50</f>
        <v>0</v>
      </c>
    </row>
    <row r="49" spans="1:11" s="398" customFormat="1" ht="24" hidden="1" customHeight="1" collapsed="1">
      <c r="A49" s="423">
        <v>2</v>
      </c>
      <c r="B49" s="423">
        <v>5</v>
      </c>
      <c r="C49" s="423">
        <v>1</v>
      </c>
      <c r="D49" s="423">
        <v>1</v>
      </c>
      <c r="E49" s="423">
        <v>1</v>
      </c>
      <c r="F49" s="423">
        <v>1</v>
      </c>
      <c r="G49" s="429" t="s">
        <v>74</v>
      </c>
      <c r="H49" s="421">
        <v>20</v>
      </c>
      <c r="I49" s="430"/>
      <c r="J49" s="430"/>
      <c r="K49" s="430"/>
    </row>
    <row r="50" spans="1:11" s="398" customFormat="1" ht="12" hidden="1" customHeight="1" collapsed="1">
      <c r="A50" s="423">
        <v>2</v>
      </c>
      <c r="B50" s="423">
        <v>5</v>
      </c>
      <c r="C50" s="423">
        <v>1</v>
      </c>
      <c r="D50" s="423">
        <v>1</v>
      </c>
      <c r="E50" s="423">
        <v>1</v>
      </c>
      <c r="F50" s="423">
        <v>2</v>
      </c>
      <c r="G50" s="429" t="s">
        <v>75</v>
      </c>
      <c r="H50" s="421">
        <v>21</v>
      </c>
      <c r="I50" s="430"/>
      <c r="J50" s="430"/>
      <c r="K50" s="430"/>
    </row>
    <row r="51" spans="1:11" s="398" customFormat="1" ht="12" hidden="1" customHeight="1" collapsed="1">
      <c r="A51" s="423">
        <v>2</v>
      </c>
      <c r="B51" s="423">
        <v>5</v>
      </c>
      <c r="C51" s="423">
        <v>2</v>
      </c>
      <c r="D51" s="423"/>
      <c r="E51" s="423"/>
      <c r="F51" s="423"/>
      <c r="G51" s="429" t="s">
        <v>76</v>
      </c>
      <c r="H51" s="421">
        <v>22</v>
      </c>
      <c r="I51" s="430">
        <f>I52+I53</f>
        <v>0</v>
      </c>
      <c r="J51" s="430">
        <f>J52+J53</f>
        <v>0</v>
      </c>
      <c r="K51" s="430">
        <f>K52+K53</f>
        <v>0</v>
      </c>
    </row>
    <row r="52" spans="1:11" s="398" customFormat="1" ht="24" hidden="1" customHeight="1" collapsed="1">
      <c r="A52" s="423">
        <v>2</v>
      </c>
      <c r="B52" s="423">
        <v>5</v>
      </c>
      <c r="C52" s="423">
        <v>2</v>
      </c>
      <c r="D52" s="423">
        <v>1</v>
      </c>
      <c r="E52" s="423">
        <v>1</v>
      </c>
      <c r="F52" s="423">
        <v>1</v>
      </c>
      <c r="G52" s="429" t="s">
        <v>77</v>
      </c>
      <c r="H52" s="421">
        <v>23</v>
      </c>
      <c r="I52" s="430"/>
      <c r="J52" s="430"/>
      <c r="K52" s="430"/>
    </row>
    <row r="53" spans="1:11" s="398" customFormat="1" ht="12" hidden="1" customHeight="1" collapsed="1">
      <c r="A53" s="423">
        <v>2</v>
      </c>
      <c r="B53" s="423">
        <v>5</v>
      </c>
      <c r="C53" s="423">
        <v>2</v>
      </c>
      <c r="D53" s="423">
        <v>1</v>
      </c>
      <c r="E53" s="423">
        <v>1</v>
      </c>
      <c r="F53" s="423">
        <v>2</v>
      </c>
      <c r="G53" s="429" t="s">
        <v>346</v>
      </c>
      <c r="H53" s="421">
        <v>24</v>
      </c>
      <c r="I53" s="430"/>
      <c r="J53" s="430"/>
      <c r="K53" s="430"/>
    </row>
    <row r="54" spans="1:11" s="398" customFormat="1" ht="12" hidden="1" customHeight="1" collapsed="1">
      <c r="A54" s="423">
        <v>2</v>
      </c>
      <c r="B54" s="423">
        <v>5</v>
      </c>
      <c r="C54" s="423">
        <v>3</v>
      </c>
      <c r="D54" s="423"/>
      <c r="E54" s="423"/>
      <c r="F54" s="423"/>
      <c r="G54" s="429" t="s">
        <v>79</v>
      </c>
      <c r="H54" s="421">
        <v>25</v>
      </c>
      <c r="I54" s="430">
        <f>I55+I56+I57+I58</f>
        <v>0</v>
      </c>
      <c r="J54" s="430">
        <f>J55+J56+J57+J58</f>
        <v>0</v>
      </c>
      <c r="K54" s="430">
        <f>K55+K56+K57+K58</f>
        <v>0</v>
      </c>
    </row>
    <row r="55" spans="1:11" s="398" customFormat="1" ht="24" hidden="1" customHeight="1" collapsed="1">
      <c r="A55" s="423">
        <v>2</v>
      </c>
      <c r="B55" s="423">
        <v>5</v>
      </c>
      <c r="C55" s="423">
        <v>3</v>
      </c>
      <c r="D55" s="423">
        <v>1</v>
      </c>
      <c r="E55" s="423">
        <v>1</v>
      </c>
      <c r="F55" s="423">
        <v>1</v>
      </c>
      <c r="G55" s="429" t="s">
        <v>80</v>
      </c>
      <c r="H55" s="421">
        <v>26</v>
      </c>
      <c r="I55" s="430"/>
      <c r="J55" s="430"/>
      <c r="K55" s="430"/>
    </row>
    <row r="56" spans="1:11" s="398" customFormat="1" ht="12" hidden="1" customHeight="1" collapsed="1">
      <c r="A56" s="423">
        <v>2</v>
      </c>
      <c r="B56" s="423">
        <v>5</v>
      </c>
      <c r="C56" s="423">
        <v>3</v>
      </c>
      <c r="D56" s="423">
        <v>1</v>
      </c>
      <c r="E56" s="423">
        <v>1</v>
      </c>
      <c r="F56" s="423">
        <v>2</v>
      </c>
      <c r="G56" s="429" t="s">
        <v>81</v>
      </c>
      <c r="H56" s="421">
        <v>27</v>
      </c>
      <c r="I56" s="430"/>
      <c r="J56" s="430"/>
      <c r="K56" s="430"/>
    </row>
    <row r="57" spans="1:11" s="398" customFormat="1" ht="24" hidden="1" customHeight="1" collapsed="1">
      <c r="A57" s="423">
        <v>2</v>
      </c>
      <c r="B57" s="423">
        <v>5</v>
      </c>
      <c r="C57" s="423">
        <v>3</v>
      </c>
      <c r="D57" s="423">
        <v>2</v>
      </c>
      <c r="E57" s="423">
        <v>1</v>
      </c>
      <c r="F57" s="423">
        <v>1</v>
      </c>
      <c r="G57" s="432" t="s">
        <v>82</v>
      </c>
      <c r="H57" s="421">
        <v>28</v>
      </c>
      <c r="I57" s="430"/>
      <c r="J57" s="430"/>
      <c r="K57" s="430"/>
    </row>
    <row r="58" spans="1:11" s="398" customFormat="1" ht="12" hidden="1" customHeight="1" collapsed="1">
      <c r="A58" s="423">
        <v>2</v>
      </c>
      <c r="B58" s="423">
        <v>5</v>
      </c>
      <c r="C58" s="423">
        <v>3</v>
      </c>
      <c r="D58" s="423">
        <v>2</v>
      </c>
      <c r="E58" s="423">
        <v>1</v>
      </c>
      <c r="F58" s="423">
        <v>2</v>
      </c>
      <c r="G58" s="432" t="s">
        <v>83</v>
      </c>
      <c r="H58" s="421">
        <v>29</v>
      </c>
      <c r="I58" s="430"/>
      <c r="J58" s="430"/>
      <c r="K58" s="430"/>
    </row>
    <row r="59" spans="1:11" s="428" customFormat="1" ht="12" hidden="1" customHeight="1" collapsed="1">
      <c r="A59" s="422">
        <v>2</v>
      </c>
      <c r="B59" s="422">
        <v>6</v>
      </c>
      <c r="C59" s="422"/>
      <c r="D59" s="422"/>
      <c r="E59" s="422"/>
      <c r="F59" s="422"/>
      <c r="G59" s="427" t="s">
        <v>84</v>
      </c>
      <c r="H59" s="425">
        <v>30</v>
      </c>
      <c r="I59" s="426">
        <f>I60+I61+I62+I63+I64</f>
        <v>0</v>
      </c>
      <c r="J59" s="426">
        <f>J60+J61+J62+J63+J64</f>
        <v>0</v>
      </c>
      <c r="K59" s="426">
        <f>K60+K61+K62+K63+K64</f>
        <v>0</v>
      </c>
    </row>
    <row r="60" spans="1:11" s="398" customFormat="1" ht="12" hidden="1" customHeight="1" collapsed="1">
      <c r="A60" s="423">
        <v>2</v>
      </c>
      <c r="B60" s="423">
        <v>6</v>
      </c>
      <c r="C60" s="423">
        <v>1</v>
      </c>
      <c r="D60" s="423"/>
      <c r="E60" s="423"/>
      <c r="F60" s="423"/>
      <c r="G60" s="429" t="s">
        <v>347</v>
      </c>
      <c r="H60" s="421">
        <v>31</v>
      </c>
      <c r="I60" s="430"/>
      <c r="J60" s="430"/>
      <c r="K60" s="430"/>
    </row>
    <row r="61" spans="1:11" s="398" customFormat="1" ht="12" hidden="1" customHeight="1" collapsed="1">
      <c r="A61" s="423">
        <v>2</v>
      </c>
      <c r="B61" s="423">
        <v>6</v>
      </c>
      <c r="C61" s="423">
        <v>2</v>
      </c>
      <c r="D61" s="423"/>
      <c r="E61" s="423"/>
      <c r="F61" s="423"/>
      <c r="G61" s="429" t="s">
        <v>348</v>
      </c>
      <c r="H61" s="421">
        <v>32</v>
      </c>
      <c r="I61" s="430"/>
      <c r="J61" s="430"/>
      <c r="K61" s="430"/>
    </row>
    <row r="62" spans="1:11" s="398" customFormat="1" ht="12" hidden="1" customHeight="1" collapsed="1">
      <c r="A62" s="423">
        <v>2</v>
      </c>
      <c r="B62" s="423">
        <v>6</v>
      </c>
      <c r="C62" s="423">
        <v>3</v>
      </c>
      <c r="D62" s="423"/>
      <c r="E62" s="423"/>
      <c r="F62" s="423"/>
      <c r="G62" s="429" t="s">
        <v>349</v>
      </c>
      <c r="H62" s="421">
        <v>33</v>
      </c>
      <c r="I62" s="430"/>
      <c r="J62" s="430"/>
      <c r="K62" s="430"/>
    </row>
    <row r="63" spans="1:11" s="398" customFormat="1" ht="24" hidden="1" customHeight="1" collapsed="1">
      <c r="A63" s="423">
        <v>2</v>
      </c>
      <c r="B63" s="423">
        <v>6</v>
      </c>
      <c r="C63" s="423">
        <v>4</v>
      </c>
      <c r="D63" s="423"/>
      <c r="E63" s="423"/>
      <c r="F63" s="423"/>
      <c r="G63" s="429" t="s">
        <v>90</v>
      </c>
      <c r="H63" s="421">
        <v>34</v>
      </c>
      <c r="I63" s="430"/>
      <c r="J63" s="430"/>
      <c r="K63" s="430"/>
    </row>
    <row r="64" spans="1:11" s="398" customFormat="1" ht="24" hidden="1" customHeight="1" collapsed="1">
      <c r="A64" s="423">
        <v>2</v>
      </c>
      <c r="B64" s="423">
        <v>6</v>
      </c>
      <c r="C64" s="423">
        <v>5</v>
      </c>
      <c r="D64" s="423"/>
      <c r="E64" s="423"/>
      <c r="F64" s="423"/>
      <c r="G64" s="429" t="s">
        <v>93</v>
      </c>
      <c r="H64" s="421">
        <v>35</v>
      </c>
      <c r="I64" s="430"/>
      <c r="J64" s="430"/>
      <c r="K64" s="430"/>
    </row>
    <row r="65" spans="1:11" s="398" customFormat="1" ht="12" hidden="1" customHeight="1" collapsed="1">
      <c r="A65" s="422">
        <v>2</v>
      </c>
      <c r="B65" s="422">
        <v>7</v>
      </c>
      <c r="C65" s="423"/>
      <c r="D65" s="423"/>
      <c r="E65" s="423"/>
      <c r="F65" s="423"/>
      <c r="G65" s="427" t="s">
        <v>94</v>
      </c>
      <c r="H65" s="425">
        <v>36</v>
      </c>
      <c r="I65" s="426">
        <f>I66+I69+I73</f>
        <v>0</v>
      </c>
      <c r="J65" s="426">
        <f>J66+J69+J73</f>
        <v>0</v>
      </c>
      <c r="K65" s="426">
        <f>K66+K69+K73</f>
        <v>0</v>
      </c>
    </row>
    <row r="66" spans="1:11" s="398" customFormat="1" ht="12" hidden="1" customHeight="1" collapsed="1">
      <c r="A66" s="423">
        <v>2</v>
      </c>
      <c r="B66" s="423">
        <v>7</v>
      </c>
      <c r="C66" s="423">
        <v>1</v>
      </c>
      <c r="D66" s="423"/>
      <c r="E66" s="423"/>
      <c r="F66" s="423"/>
      <c r="G66" s="433" t="s">
        <v>454</v>
      </c>
      <c r="H66" s="421">
        <v>37</v>
      </c>
      <c r="I66" s="430">
        <f>I67+I68</f>
        <v>0</v>
      </c>
      <c r="J66" s="430">
        <f>J67+J68</f>
        <v>0</v>
      </c>
      <c r="K66" s="430">
        <f>K67+K68</f>
        <v>0</v>
      </c>
    </row>
    <row r="67" spans="1:11" s="398" customFormat="1" ht="12" hidden="1" customHeight="1" collapsed="1">
      <c r="A67" s="423">
        <v>2</v>
      </c>
      <c r="B67" s="423">
        <v>7</v>
      </c>
      <c r="C67" s="423">
        <v>1</v>
      </c>
      <c r="D67" s="423">
        <v>1</v>
      </c>
      <c r="E67" s="423">
        <v>1</v>
      </c>
      <c r="F67" s="423">
        <v>1</v>
      </c>
      <c r="G67" s="433" t="s">
        <v>96</v>
      </c>
      <c r="H67" s="421">
        <v>38</v>
      </c>
      <c r="I67" s="430"/>
      <c r="J67" s="430"/>
      <c r="K67" s="430"/>
    </row>
    <row r="68" spans="1:11" s="398" customFormat="1" ht="12" hidden="1" customHeight="1" collapsed="1">
      <c r="A68" s="423">
        <v>2</v>
      </c>
      <c r="B68" s="423">
        <v>7</v>
      </c>
      <c r="C68" s="423">
        <v>1</v>
      </c>
      <c r="D68" s="423">
        <v>1</v>
      </c>
      <c r="E68" s="423">
        <v>1</v>
      </c>
      <c r="F68" s="423">
        <v>2</v>
      </c>
      <c r="G68" s="433" t="s">
        <v>97</v>
      </c>
      <c r="H68" s="421">
        <v>39</v>
      </c>
      <c r="I68" s="430"/>
      <c r="J68" s="430"/>
      <c r="K68" s="430"/>
    </row>
    <row r="69" spans="1:11" s="398" customFormat="1" ht="12" hidden="1" customHeight="1" collapsed="1">
      <c r="A69" s="423">
        <v>2</v>
      </c>
      <c r="B69" s="423">
        <v>7</v>
      </c>
      <c r="C69" s="423">
        <v>2</v>
      </c>
      <c r="D69" s="423"/>
      <c r="E69" s="423"/>
      <c r="F69" s="423"/>
      <c r="G69" s="429" t="s">
        <v>350</v>
      </c>
      <c r="H69" s="421">
        <v>40</v>
      </c>
      <c r="I69" s="430">
        <f>I70+I71+I72</f>
        <v>0</v>
      </c>
      <c r="J69" s="430">
        <f>J70+J71+J72</f>
        <v>0</v>
      </c>
      <c r="K69" s="430">
        <f>K70+K71+K72</f>
        <v>0</v>
      </c>
    </row>
    <row r="70" spans="1:11" s="398" customFormat="1" ht="12" hidden="1" customHeight="1" collapsed="1">
      <c r="A70" s="423">
        <v>2</v>
      </c>
      <c r="B70" s="423">
        <v>7</v>
      </c>
      <c r="C70" s="423">
        <v>2</v>
      </c>
      <c r="D70" s="423">
        <v>1</v>
      </c>
      <c r="E70" s="423">
        <v>1</v>
      </c>
      <c r="F70" s="423">
        <v>1</v>
      </c>
      <c r="G70" s="429" t="s">
        <v>351</v>
      </c>
      <c r="H70" s="421">
        <v>41</v>
      </c>
      <c r="I70" s="430"/>
      <c r="J70" s="430"/>
      <c r="K70" s="430"/>
    </row>
    <row r="71" spans="1:11" s="398" customFormat="1" ht="12" hidden="1" customHeight="1" collapsed="1">
      <c r="A71" s="423">
        <v>2</v>
      </c>
      <c r="B71" s="423">
        <v>7</v>
      </c>
      <c r="C71" s="423">
        <v>2</v>
      </c>
      <c r="D71" s="423">
        <v>1</v>
      </c>
      <c r="E71" s="423">
        <v>1</v>
      </c>
      <c r="F71" s="423">
        <v>2</v>
      </c>
      <c r="G71" s="429" t="s">
        <v>352</v>
      </c>
      <c r="H71" s="421">
        <v>42</v>
      </c>
      <c r="I71" s="430"/>
      <c r="J71" s="430"/>
      <c r="K71" s="430"/>
    </row>
    <row r="72" spans="1:11" s="398" customFormat="1" ht="12" hidden="1" customHeight="1" collapsed="1">
      <c r="A72" s="423">
        <v>2</v>
      </c>
      <c r="B72" s="423">
        <v>7</v>
      </c>
      <c r="C72" s="423">
        <v>2</v>
      </c>
      <c r="D72" s="423">
        <v>2</v>
      </c>
      <c r="E72" s="423">
        <v>1</v>
      </c>
      <c r="F72" s="423">
        <v>1</v>
      </c>
      <c r="G72" s="429" t="s">
        <v>102</v>
      </c>
      <c r="H72" s="421">
        <v>43</v>
      </c>
      <c r="I72" s="430"/>
      <c r="J72" s="430"/>
      <c r="K72" s="430"/>
    </row>
    <row r="73" spans="1:11" s="398" customFormat="1" ht="12" hidden="1" customHeight="1" collapsed="1">
      <c r="A73" s="423">
        <v>2</v>
      </c>
      <c r="B73" s="423">
        <v>7</v>
      </c>
      <c r="C73" s="423">
        <v>3</v>
      </c>
      <c r="D73" s="423"/>
      <c r="E73" s="423"/>
      <c r="F73" s="423"/>
      <c r="G73" s="429" t="s">
        <v>103</v>
      </c>
      <c r="H73" s="421">
        <v>44</v>
      </c>
      <c r="I73" s="430"/>
      <c r="J73" s="430"/>
      <c r="K73" s="430"/>
    </row>
    <row r="74" spans="1:11" s="428" customFormat="1" ht="12" hidden="1" customHeight="1" collapsed="1">
      <c r="A74" s="422">
        <v>2</v>
      </c>
      <c r="B74" s="422">
        <v>8</v>
      </c>
      <c r="C74" s="422"/>
      <c r="D74" s="422"/>
      <c r="E74" s="422"/>
      <c r="F74" s="422"/>
      <c r="G74" s="427" t="s">
        <v>455</v>
      </c>
      <c r="H74" s="425">
        <v>45</v>
      </c>
      <c r="I74" s="426">
        <f>I75+I79</f>
        <v>0</v>
      </c>
      <c r="J74" s="426">
        <f>J75+J79</f>
        <v>0</v>
      </c>
      <c r="K74" s="426">
        <f>K75+K79</f>
        <v>0</v>
      </c>
    </row>
    <row r="75" spans="1:11" s="398" customFormat="1" ht="12" hidden="1" customHeight="1" collapsed="1">
      <c r="A75" s="423">
        <v>2</v>
      </c>
      <c r="B75" s="423">
        <v>8</v>
      </c>
      <c r="C75" s="423">
        <v>1</v>
      </c>
      <c r="D75" s="423">
        <v>1</v>
      </c>
      <c r="E75" s="423"/>
      <c r="F75" s="423"/>
      <c r="G75" s="429" t="s">
        <v>107</v>
      </c>
      <c r="H75" s="421">
        <v>46</v>
      </c>
      <c r="I75" s="430">
        <f>I76+I77+I78</f>
        <v>0</v>
      </c>
      <c r="J75" s="430">
        <f>J76+J77+J78</f>
        <v>0</v>
      </c>
      <c r="K75" s="430">
        <f>K76+K77+K78</f>
        <v>0</v>
      </c>
    </row>
    <row r="76" spans="1:11" s="398" customFormat="1" ht="12" hidden="1" customHeight="1" collapsed="1">
      <c r="A76" s="423">
        <v>2</v>
      </c>
      <c r="B76" s="423">
        <v>8</v>
      </c>
      <c r="C76" s="423">
        <v>1</v>
      </c>
      <c r="D76" s="423">
        <v>1</v>
      </c>
      <c r="E76" s="423">
        <v>1</v>
      </c>
      <c r="F76" s="423">
        <v>1</v>
      </c>
      <c r="G76" s="429" t="s">
        <v>353</v>
      </c>
      <c r="H76" s="421">
        <v>47</v>
      </c>
      <c r="I76" s="430"/>
      <c r="J76" s="430"/>
      <c r="K76" s="430"/>
    </row>
    <row r="77" spans="1:11" s="398" customFormat="1" ht="12" hidden="1" customHeight="1" collapsed="1">
      <c r="A77" s="423">
        <v>2</v>
      </c>
      <c r="B77" s="423">
        <v>8</v>
      </c>
      <c r="C77" s="423">
        <v>1</v>
      </c>
      <c r="D77" s="423">
        <v>1</v>
      </c>
      <c r="E77" s="423">
        <v>1</v>
      </c>
      <c r="F77" s="423">
        <v>2</v>
      </c>
      <c r="G77" s="429" t="s">
        <v>354</v>
      </c>
      <c r="H77" s="421">
        <v>48</v>
      </c>
      <c r="I77" s="430"/>
      <c r="J77" s="430"/>
      <c r="K77" s="430"/>
    </row>
    <row r="78" spans="1:11" s="398" customFormat="1" ht="12" hidden="1" customHeight="1" collapsed="1">
      <c r="A78" s="423">
        <v>2</v>
      </c>
      <c r="B78" s="423">
        <v>8</v>
      </c>
      <c r="C78" s="423">
        <v>1</v>
      </c>
      <c r="D78" s="423">
        <v>1</v>
      </c>
      <c r="E78" s="423">
        <v>1</v>
      </c>
      <c r="F78" s="423">
        <v>3</v>
      </c>
      <c r="G78" s="432" t="s">
        <v>429</v>
      </c>
      <c r="H78" s="421">
        <v>49</v>
      </c>
      <c r="I78" s="430"/>
      <c r="J78" s="430"/>
      <c r="K78" s="430"/>
    </row>
    <row r="79" spans="1:11" s="398" customFormat="1" ht="12" hidden="1" customHeight="1" collapsed="1">
      <c r="A79" s="423">
        <v>2</v>
      </c>
      <c r="B79" s="423">
        <v>8</v>
      </c>
      <c r="C79" s="423">
        <v>1</v>
      </c>
      <c r="D79" s="423">
        <v>2</v>
      </c>
      <c r="E79" s="423"/>
      <c r="F79" s="423"/>
      <c r="G79" s="429" t="s">
        <v>111</v>
      </c>
      <c r="H79" s="421">
        <v>50</v>
      </c>
      <c r="I79" s="430"/>
      <c r="J79" s="430"/>
      <c r="K79" s="430"/>
    </row>
    <row r="80" spans="1:11" s="428" customFormat="1" ht="36" hidden="1" customHeight="1" collapsed="1">
      <c r="A80" s="434">
        <v>2</v>
      </c>
      <c r="B80" s="434">
        <v>9</v>
      </c>
      <c r="C80" s="434"/>
      <c r="D80" s="434"/>
      <c r="E80" s="434"/>
      <c r="F80" s="434"/>
      <c r="G80" s="427" t="s">
        <v>456</v>
      </c>
      <c r="H80" s="425">
        <v>51</v>
      </c>
      <c r="I80" s="426"/>
      <c r="J80" s="426"/>
      <c r="K80" s="426"/>
    </row>
    <row r="81" spans="1:11" s="428" customFormat="1" ht="48" hidden="1" customHeight="1" collapsed="1">
      <c r="A81" s="422">
        <v>3</v>
      </c>
      <c r="B81" s="422"/>
      <c r="C81" s="422"/>
      <c r="D81" s="422"/>
      <c r="E81" s="422"/>
      <c r="F81" s="422"/>
      <c r="G81" s="427" t="s">
        <v>355</v>
      </c>
      <c r="H81" s="425">
        <v>52</v>
      </c>
      <c r="I81" s="426">
        <f>I82+I88+I89</f>
        <v>0</v>
      </c>
      <c r="J81" s="426">
        <f>J82+J88+J89</f>
        <v>0</v>
      </c>
      <c r="K81" s="426">
        <f>K82+K88+K89</f>
        <v>0</v>
      </c>
    </row>
    <row r="82" spans="1:11" s="428" customFormat="1" ht="24" hidden="1" customHeight="1" collapsed="1">
      <c r="A82" s="422">
        <v>3</v>
      </c>
      <c r="B82" s="422">
        <v>1</v>
      </c>
      <c r="C82" s="422"/>
      <c r="D82" s="422"/>
      <c r="E82" s="422"/>
      <c r="F82" s="422"/>
      <c r="G82" s="427" t="s">
        <v>127</v>
      </c>
      <c r="H82" s="425">
        <v>53</v>
      </c>
      <c r="I82" s="426">
        <f>I83+I84+I85+I86+I87</f>
        <v>0</v>
      </c>
      <c r="J82" s="426">
        <f>J83+J84+J85+J86+J87</f>
        <v>0</v>
      </c>
      <c r="K82" s="426">
        <f>K83+K84+K85+K86+K87</f>
        <v>0</v>
      </c>
    </row>
    <row r="83" spans="1:11" s="398" customFormat="1" ht="24" hidden="1" customHeight="1" collapsed="1">
      <c r="A83" s="435">
        <v>3</v>
      </c>
      <c r="B83" s="435">
        <v>1</v>
      </c>
      <c r="C83" s="435">
        <v>1</v>
      </c>
      <c r="D83" s="436"/>
      <c r="E83" s="436"/>
      <c r="F83" s="436"/>
      <c r="G83" s="429" t="s">
        <v>457</v>
      </c>
      <c r="H83" s="421">
        <v>54</v>
      </c>
      <c r="I83" s="430"/>
      <c r="J83" s="430"/>
      <c r="K83" s="430"/>
    </row>
    <row r="84" spans="1:11" s="398" customFormat="1" ht="12" hidden="1" customHeight="1" collapsed="1">
      <c r="A84" s="435">
        <v>3</v>
      </c>
      <c r="B84" s="435">
        <v>1</v>
      </c>
      <c r="C84" s="435">
        <v>2</v>
      </c>
      <c r="D84" s="435"/>
      <c r="E84" s="436"/>
      <c r="F84" s="436"/>
      <c r="G84" s="432" t="s">
        <v>144</v>
      </c>
      <c r="H84" s="421">
        <v>55</v>
      </c>
      <c r="I84" s="430"/>
      <c r="J84" s="430"/>
      <c r="K84" s="430"/>
    </row>
    <row r="85" spans="1:11" s="398" customFormat="1" ht="12" hidden="1" customHeight="1" collapsed="1">
      <c r="A85" s="435">
        <v>3</v>
      </c>
      <c r="B85" s="435">
        <v>1</v>
      </c>
      <c r="C85" s="435">
        <v>3</v>
      </c>
      <c r="D85" s="435"/>
      <c r="E85" s="435"/>
      <c r="F85" s="435"/>
      <c r="G85" s="432" t="s">
        <v>149</v>
      </c>
      <c r="H85" s="421">
        <v>56</v>
      </c>
      <c r="I85" s="430"/>
      <c r="J85" s="430"/>
      <c r="K85" s="430"/>
    </row>
    <row r="86" spans="1:11" s="398" customFormat="1" ht="12" hidden="1" customHeight="1" collapsed="1">
      <c r="A86" s="435">
        <v>3</v>
      </c>
      <c r="B86" s="435">
        <v>1</v>
      </c>
      <c r="C86" s="435">
        <v>4</v>
      </c>
      <c r="D86" s="435"/>
      <c r="E86" s="435"/>
      <c r="F86" s="435"/>
      <c r="G86" s="432" t="s">
        <v>158</v>
      </c>
      <c r="H86" s="421">
        <v>57</v>
      </c>
      <c r="I86" s="430"/>
      <c r="J86" s="430"/>
      <c r="K86" s="430"/>
    </row>
    <row r="87" spans="1:11" s="398" customFormat="1" ht="24" hidden="1" customHeight="1" collapsed="1">
      <c r="A87" s="435">
        <v>3</v>
      </c>
      <c r="B87" s="435">
        <v>1</v>
      </c>
      <c r="C87" s="435">
        <v>5</v>
      </c>
      <c r="D87" s="435"/>
      <c r="E87" s="435"/>
      <c r="F87" s="435"/>
      <c r="G87" s="432" t="s">
        <v>356</v>
      </c>
      <c r="H87" s="421">
        <v>58</v>
      </c>
      <c r="I87" s="430"/>
      <c r="J87" s="430"/>
      <c r="K87" s="430"/>
    </row>
    <row r="88" spans="1:11" s="428" customFormat="1" ht="24.75" hidden="1" customHeight="1" collapsed="1">
      <c r="A88" s="436">
        <v>3</v>
      </c>
      <c r="B88" s="436">
        <v>2</v>
      </c>
      <c r="C88" s="436"/>
      <c r="D88" s="436"/>
      <c r="E88" s="436"/>
      <c r="F88" s="436"/>
      <c r="G88" s="437" t="s">
        <v>458</v>
      </c>
      <c r="H88" s="425">
        <v>59</v>
      </c>
      <c r="I88" s="426"/>
      <c r="J88" s="426"/>
      <c r="K88" s="426"/>
    </row>
    <row r="89" spans="1:11" s="428" customFormat="1" ht="24" hidden="1" customHeight="1" collapsed="1">
      <c r="A89" s="436">
        <v>3</v>
      </c>
      <c r="B89" s="436">
        <v>3</v>
      </c>
      <c r="C89" s="436"/>
      <c r="D89" s="436"/>
      <c r="E89" s="436"/>
      <c r="F89" s="436"/>
      <c r="G89" s="437" t="s">
        <v>201</v>
      </c>
      <c r="H89" s="425">
        <v>60</v>
      </c>
      <c r="I89" s="426"/>
      <c r="J89" s="426"/>
      <c r="K89" s="426"/>
    </row>
    <row r="90" spans="1:11" s="428" customFormat="1" ht="12" customHeight="1">
      <c r="A90" s="422"/>
      <c r="B90" s="422"/>
      <c r="C90" s="422"/>
      <c r="D90" s="422"/>
      <c r="E90" s="422"/>
      <c r="F90" s="422"/>
      <c r="G90" s="427" t="s">
        <v>459</v>
      </c>
      <c r="H90" s="425">
        <v>61</v>
      </c>
      <c r="I90" s="426">
        <f>I30+I81</f>
        <v>395.99</v>
      </c>
      <c r="J90" s="426">
        <f>J30+J81</f>
        <v>33.880000000000003</v>
      </c>
      <c r="K90" s="426">
        <f>K30+K81</f>
        <v>0</v>
      </c>
    </row>
    <row r="91" spans="1:11" s="398" customFormat="1" ht="9" customHeight="1">
      <c r="A91" s="438"/>
      <c r="B91" s="438"/>
      <c r="C91" s="438"/>
      <c r="D91" s="439"/>
      <c r="E91" s="439"/>
      <c r="F91" s="439"/>
      <c r="G91" s="439"/>
      <c r="H91" s="404"/>
      <c r="I91" s="405"/>
      <c r="J91" s="405"/>
      <c r="K91" s="440"/>
    </row>
    <row r="92" spans="1:11" s="398" customFormat="1" ht="12" customHeight="1">
      <c r="A92" s="405" t="s">
        <v>460</v>
      </c>
      <c r="H92" s="397"/>
      <c r="I92" s="441"/>
    </row>
    <row r="93" spans="1:11" s="398" customFormat="1">
      <c r="H93" s="442"/>
      <c r="I93" s="401"/>
      <c r="J93" s="401"/>
      <c r="K93" s="401"/>
    </row>
    <row r="94" spans="1:11" s="398" customFormat="1">
      <c r="A94" s="443" t="s">
        <v>461</v>
      </c>
      <c r="B94" s="444"/>
      <c r="C94" s="444"/>
      <c r="D94" s="444"/>
      <c r="E94" s="444"/>
      <c r="F94" s="444"/>
      <c r="G94" s="444"/>
      <c r="H94" s="445"/>
      <c r="I94" s="446"/>
      <c r="J94" s="446"/>
      <c r="K94" s="447" t="s">
        <v>431</v>
      </c>
    </row>
    <row r="95" spans="1:11" s="398" customFormat="1" ht="12" customHeight="1">
      <c r="A95" s="626" t="s">
        <v>462</v>
      </c>
      <c r="B95" s="627"/>
      <c r="C95" s="627"/>
      <c r="D95" s="627"/>
      <c r="E95" s="627"/>
      <c r="F95" s="627"/>
      <c r="G95" s="627"/>
      <c r="H95" s="442"/>
      <c r="I95" s="448" t="s">
        <v>222</v>
      </c>
      <c r="J95" s="448"/>
      <c r="K95" s="449" t="s">
        <v>223</v>
      </c>
    </row>
    <row r="96" spans="1:11" s="398" customFormat="1" ht="12" customHeight="1">
      <c r="A96" s="405"/>
      <c r="B96" s="405"/>
      <c r="C96" s="450"/>
      <c r="D96" s="405"/>
      <c r="E96" s="405"/>
      <c r="F96" s="628"/>
      <c r="G96" s="627"/>
      <c r="H96" s="442"/>
      <c r="I96" s="451"/>
      <c r="J96" s="452"/>
      <c r="K96" s="452"/>
    </row>
    <row r="97" spans="1:11" s="398" customFormat="1">
      <c r="A97" s="443" t="s">
        <v>224</v>
      </c>
      <c r="B97" s="443"/>
      <c r="C97" s="443"/>
      <c r="D97" s="443"/>
      <c r="E97" s="443"/>
      <c r="F97" s="443"/>
      <c r="G97" s="443"/>
      <c r="H97" s="442"/>
      <c r="I97" s="446"/>
      <c r="J97" s="446"/>
      <c r="K97" s="447" t="s">
        <v>225</v>
      </c>
    </row>
    <row r="98" spans="1:11" s="398" customFormat="1" ht="24.75" customHeight="1">
      <c r="A98" s="629" t="s">
        <v>463</v>
      </c>
      <c r="B98" s="630"/>
      <c r="C98" s="630"/>
      <c r="D98" s="630"/>
      <c r="E98" s="630"/>
      <c r="F98" s="630"/>
      <c r="G98" s="630"/>
      <c r="H98" s="445"/>
      <c r="I98" s="448" t="s">
        <v>222</v>
      </c>
      <c r="J98" s="453"/>
      <c r="K98" s="453" t="s">
        <v>223</v>
      </c>
    </row>
    <row r="99" spans="1:11" s="454" customFormat="1" ht="12.75" customHeight="1">
      <c r="H99" s="403"/>
    </row>
  </sheetData>
  <mergeCells count="22">
    <mergeCell ref="A18:K18"/>
    <mergeCell ref="G5:K5"/>
    <mergeCell ref="G12:K12"/>
    <mergeCell ref="G13:K13"/>
    <mergeCell ref="A15:K15"/>
    <mergeCell ref="G16:K16"/>
    <mergeCell ref="A95:G95"/>
    <mergeCell ref="F96:G96"/>
    <mergeCell ref="A98:G98"/>
    <mergeCell ref="G6:K6"/>
    <mergeCell ref="G7:K7"/>
    <mergeCell ref="G8:K8"/>
    <mergeCell ref="A9:K9"/>
    <mergeCell ref="A11:K11"/>
    <mergeCell ref="A25:F28"/>
    <mergeCell ref="G25:G28"/>
    <mergeCell ref="H25:H28"/>
    <mergeCell ref="I25:K25"/>
    <mergeCell ref="I26:K26"/>
    <mergeCell ref="I27:I28"/>
    <mergeCell ref="J27:K27"/>
    <mergeCell ref="A29:F29"/>
  </mergeCells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Forma Nr.2 SUVESTINĖ</vt:lpstr>
      <vt:lpstr>Forma Nr.2 SB</vt:lpstr>
      <vt:lpstr>Forma Nr.2, S</vt:lpstr>
      <vt:lpstr>Forma Nr.2, VBD</vt:lpstr>
      <vt:lpstr>Forma Nr.S 7</vt:lpstr>
      <vt:lpstr>Forma Nr.FB -9</vt:lpstr>
      <vt:lpstr>Pažyma apie pajamas už paslauga</vt:lpstr>
      <vt:lpstr>Pažyma apie neužimtas pareigybe</vt:lpstr>
      <vt:lpstr>9 priedas</vt:lpstr>
      <vt:lpstr>Pažyma prie F Nr.9</vt:lpstr>
      <vt:lpstr>Gautų FS pažyma</vt:lpstr>
      <vt:lpstr>Sukauptų FS pažyma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PKC</cp:lastModifiedBy>
  <cp:lastPrinted>2021-10-07T17:43:04Z</cp:lastPrinted>
  <dcterms:created xsi:type="dcterms:W3CDTF">2019-01-14T20:28:53Z</dcterms:created>
  <dcterms:modified xsi:type="dcterms:W3CDTF">2021-10-08T08:57:32Z</dcterms:modified>
</cp:coreProperties>
</file>