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Priekulės kultūros centras\Biudžeto vykdymo ataskaitų  rinkiniai\"/>
    </mc:Choice>
  </mc:AlternateContent>
  <xr:revisionPtr revIDLastSave="0" documentId="13_ncr:1_{3C805375-727D-447D-B44E-55D839A8AA53}" xr6:coauthVersionLast="47" xr6:coauthVersionMax="47" xr10:uidLastSave="{00000000-0000-0000-0000-000000000000}"/>
  <bookViews>
    <workbookView xWindow="-120" yWindow="-120" windowWidth="29040" windowHeight="15840" tabRatio="772" activeTab="3" xr2:uid="{00000000-000D-0000-FFFF-FFFF00000000}"/>
  </bookViews>
  <sheets>
    <sheet name="Suvestinė" sheetId="1" r:id="rId1"/>
    <sheet name="Forma Nr. 2 S" sheetId="2" r:id="rId2"/>
    <sheet name="Forma Nr. 2 SB Viso" sheetId="3" r:id="rId3"/>
    <sheet name="Forma Nr. 2 SB 7114" sheetId="4" r:id="rId4"/>
    <sheet name="Forma Nr. 2 SB 71110" sheetId="5" r:id="rId5"/>
    <sheet name="Pažyma apie pajamas" sheetId="6" r:id="rId6"/>
    <sheet name="Forma S 7" sheetId="7" r:id="rId7"/>
    <sheet name="Pažyma dėl gautinų FS" sheetId="8" r:id="rId8"/>
    <sheet name="9 Priedo pažyma" sheetId="9" r:id="rId9"/>
    <sheet name="9 Priedas" sheetId="10" r:id="rId10"/>
    <sheet name="Pažyma dėl sukauptų FS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3" i="10" l="1"/>
  <c r="K82" i="10" s="1"/>
  <c r="J83" i="10"/>
  <c r="J82" i="10" s="1"/>
  <c r="I83" i="10"/>
  <c r="I82" i="10" s="1"/>
  <c r="K76" i="10"/>
  <c r="J76" i="10"/>
  <c r="J75" i="10" s="1"/>
  <c r="I76" i="10"/>
  <c r="I75" i="10" s="1"/>
  <c r="K75" i="10"/>
  <c r="K70" i="10"/>
  <c r="J70" i="10"/>
  <c r="I70" i="10"/>
  <c r="I66" i="10" s="1"/>
  <c r="K67" i="10"/>
  <c r="J67" i="10"/>
  <c r="I67" i="10"/>
  <c r="K66" i="10"/>
  <c r="J66" i="10"/>
  <c r="K59" i="10"/>
  <c r="J59" i="10"/>
  <c r="I59" i="10"/>
  <c r="K54" i="10"/>
  <c r="J54" i="10"/>
  <c r="I54" i="10"/>
  <c r="I47" i="10" s="1"/>
  <c r="K51" i="10"/>
  <c r="J51" i="10"/>
  <c r="I51" i="10"/>
  <c r="K48" i="10"/>
  <c r="J48" i="10"/>
  <c r="J47" i="10" s="1"/>
  <c r="I48" i="10"/>
  <c r="K47" i="10"/>
  <c r="K43" i="10"/>
  <c r="K42" i="10" s="1"/>
  <c r="J43" i="10"/>
  <c r="J42" i="10" s="1"/>
  <c r="I43" i="10"/>
  <c r="I42" i="10" s="1"/>
  <c r="K39" i="10"/>
  <c r="J39" i="10"/>
  <c r="I39" i="10"/>
  <c r="K37" i="10"/>
  <c r="J37" i="10"/>
  <c r="I37" i="10"/>
  <c r="K32" i="10"/>
  <c r="K31" i="10" s="1"/>
  <c r="J32" i="10"/>
  <c r="J31" i="10" s="1"/>
  <c r="I32" i="10"/>
  <c r="I31" i="10" s="1"/>
  <c r="H22" i="11"/>
  <c r="D43" i="9"/>
  <c r="I30" i="10" l="1"/>
  <c r="I91" i="10" s="1"/>
  <c r="J30" i="10"/>
  <c r="J91" i="10" s="1"/>
  <c r="K30" i="10"/>
  <c r="K91" i="10" s="1"/>
  <c r="C46" i="9"/>
  <c r="C45" i="9"/>
  <c r="C44" i="9"/>
  <c r="C43" i="9"/>
  <c r="C42" i="9"/>
  <c r="C41" i="9"/>
  <c r="C40" i="9"/>
  <c r="C39" i="9"/>
  <c r="C38" i="9"/>
  <c r="C37" i="9"/>
  <c r="H35" i="9"/>
  <c r="G35" i="9"/>
  <c r="F35" i="9"/>
  <c r="E35" i="9"/>
  <c r="D35" i="9"/>
  <c r="D24" i="9" s="1"/>
  <c r="C34" i="9"/>
  <c r="C33" i="9"/>
  <c r="C32" i="9"/>
  <c r="C31" i="9"/>
  <c r="C30" i="9"/>
  <c r="C29" i="9"/>
  <c r="C28" i="9"/>
  <c r="C27" i="9"/>
  <c r="C26" i="9"/>
  <c r="C25" i="9"/>
  <c r="H24" i="9"/>
  <c r="H47" i="9" s="1"/>
  <c r="G24" i="9"/>
  <c r="G47" i="9" s="1"/>
  <c r="F24" i="9"/>
  <c r="F47" i="9" s="1"/>
  <c r="E24" i="9"/>
  <c r="E47" i="9" s="1"/>
  <c r="C23" i="9"/>
  <c r="C22" i="9"/>
  <c r="C21" i="9"/>
  <c r="C20" i="9"/>
  <c r="H19" i="8"/>
  <c r="C35" i="9" l="1"/>
  <c r="C24" i="9"/>
  <c r="D47" i="9"/>
  <c r="C47" i="9" s="1"/>
  <c r="G24" i="7" l="1"/>
  <c r="F24" i="7"/>
  <c r="E24" i="7"/>
  <c r="D24" i="7"/>
  <c r="H22" i="7"/>
  <c r="H21" i="7"/>
  <c r="H24" i="7" l="1"/>
  <c r="G24" i="6" l="1"/>
  <c r="F24" i="6"/>
  <c r="E24" i="6"/>
  <c r="K23" i="6"/>
  <c r="J23" i="6"/>
  <c r="K22" i="6"/>
  <c r="J22" i="6"/>
  <c r="J21" i="6" s="1"/>
  <c r="K21" i="6"/>
  <c r="I21" i="6"/>
  <c r="I24" i="6" s="1"/>
  <c r="H21" i="6"/>
  <c r="H24" i="6" s="1"/>
  <c r="E21" i="6"/>
  <c r="K20" i="6"/>
  <c r="J20" i="6"/>
  <c r="K19" i="6"/>
  <c r="J19" i="6"/>
  <c r="K18" i="6"/>
  <c r="J18" i="6"/>
  <c r="K17" i="6"/>
  <c r="J17" i="6"/>
  <c r="J24" i="6" s="1"/>
  <c r="K25" i="6" l="1"/>
  <c r="L365" i="5" l="1"/>
  <c r="K365" i="5"/>
  <c r="J365" i="5"/>
  <c r="I365" i="5"/>
  <c r="I364" i="5" s="1"/>
  <c r="L364" i="5"/>
  <c r="K364" i="5"/>
  <c r="J364" i="5"/>
  <c r="L362" i="5"/>
  <c r="K362" i="5"/>
  <c r="K361" i="5" s="1"/>
  <c r="J362" i="5"/>
  <c r="I362" i="5"/>
  <c r="L361" i="5"/>
  <c r="J361" i="5"/>
  <c r="I361" i="5"/>
  <c r="L359" i="5"/>
  <c r="L358" i="5" s="1"/>
  <c r="K359" i="5"/>
  <c r="J359" i="5"/>
  <c r="J358" i="5" s="1"/>
  <c r="I359" i="5"/>
  <c r="K358" i="5"/>
  <c r="I358" i="5"/>
  <c r="L355" i="5"/>
  <c r="K355" i="5"/>
  <c r="J355" i="5"/>
  <c r="I355" i="5"/>
  <c r="I354" i="5" s="1"/>
  <c r="L354" i="5"/>
  <c r="K354" i="5"/>
  <c r="J354" i="5"/>
  <c r="L351" i="5"/>
  <c r="K351" i="5"/>
  <c r="K350" i="5" s="1"/>
  <c r="J351" i="5"/>
  <c r="I351" i="5"/>
  <c r="L350" i="5"/>
  <c r="J350" i="5"/>
  <c r="I350" i="5"/>
  <c r="L347" i="5"/>
  <c r="L346" i="5" s="1"/>
  <c r="L336" i="5" s="1"/>
  <c r="K347" i="5"/>
  <c r="J347" i="5"/>
  <c r="J346" i="5" s="1"/>
  <c r="J336" i="5" s="1"/>
  <c r="I347" i="5"/>
  <c r="K346" i="5"/>
  <c r="I346" i="5"/>
  <c r="L343" i="5"/>
  <c r="K343" i="5"/>
  <c r="J343" i="5"/>
  <c r="I343" i="5"/>
  <c r="L340" i="5"/>
  <c r="K340" i="5"/>
  <c r="J340" i="5"/>
  <c r="I340" i="5"/>
  <c r="L338" i="5"/>
  <c r="K338" i="5"/>
  <c r="K337" i="5" s="1"/>
  <c r="J338" i="5"/>
  <c r="I338" i="5"/>
  <c r="L337" i="5"/>
  <c r="J337" i="5"/>
  <c r="I337" i="5"/>
  <c r="L333" i="5"/>
  <c r="L332" i="5" s="1"/>
  <c r="K333" i="5"/>
  <c r="K332" i="5" s="1"/>
  <c r="J333" i="5"/>
  <c r="J332" i="5" s="1"/>
  <c r="I333" i="5"/>
  <c r="I332" i="5"/>
  <c r="L330" i="5"/>
  <c r="L329" i="5" s="1"/>
  <c r="K330" i="5"/>
  <c r="J330" i="5"/>
  <c r="J329" i="5" s="1"/>
  <c r="I330" i="5"/>
  <c r="K329" i="5"/>
  <c r="I329" i="5"/>
  <c r="L327" i="5"/>
  <c r="K327" i="5"/>
  <c r="J327" i="5"/>
  <c r="I327" i="5"/>
  <c r="I326" i="5" s="1"/>
  <c r="L326" i="5"/>
  <c r="K326" i="5"/>
  <c r="J326" i="5"/>
  <c r="L323" i="5"/>
  <c r="L322" i="5" s="1"/>
  <c r="K323" i="5"/>
  <c r="K322" i="5" s="1"/>
  <c r="J323" i="5"/>
  <c r="J322" i="5" s="1"/>
  <c r="I323" i="5"/>
  <c r="I322" i="5"/>
  <c r="L319" i="5"/>
  <c r="L318" i="5" s="1"/>
  <c r="K319" i="5"/>
  <c r="J319" i="5"/>
  <c r="J318" i="5" s="1"/>
  <c r="I319" i="5"/>
  <c r="K318" i="5"/>
  <c r="I318" i="5"/>
  <c r="L315" i="5"/>
  <c r="K315" i="5"/>
  <c r="J315" i="5"/>
  <c r="I315" i="5"/>
  <c r="I314" i="5" s="1"/>
  <c r="L314" i="5"/>
  <c r="K314" i="5"/>
  <c r="J314" i="5"/>
  <c r="L311" i="5"/>
  <c r="K311" i="5"/>
  <c r="J311" i="5"/>
  <c r="I311" i="5"/>
  <c r="L308" i="5"/>
  <c r="K308" i="5"/>
  <c r="J308" i="5"/>
  <c r="I308" i="5"/>
  <c r="I305" i="5" s="1"/>
  <c r="I304" i="5" s="1"/>
  <c r="L306" i="5"/>
  <c r="L305" i="5" s="1"/>
  <c r="K306" i="5"/>
  <c r="J306" i="5"/>
  <c r="J305" i="5" s="1"/>
  <c r="J304" i="5" s="1"/>
  <c r="I306" i="5"/>
  <c r="K305" i="5"/>
  <c r="L300" i="5"/>
  <c r="K300" i="5"/>
  <c r="K299" i="5" s="1"/>
  <c r="J300" i="5"/>
  <c r="J299" i="5" s="1"/>
  <c r="I300" i="5"/>
  <c r="L299" i="5"/>
  <c r="I299" i="5"/>
  <c r="L297" i="5"/>
  <c r="L296" i="5" s="1"/>
  <c r="K297" i="5"/>
  <c r="J297" i="5"/>
  <c r="J296" i="5" s="1"/>
  <c r="I297" i="5"/>
  <c r="K296" i="5"/>
  <c r="I296" i="5"/>
  <c r="L294" i="5"/>
  <c r="K294" i="5"/>
  <c r="J294" i="5"/>
  <c r="I294" i="5"/>
  <c r="I293" i="5" s="1"/>
  <c r="L293" i="5"/>
  <c r="K293" i="5"/>
  <c r="J293" i="5"/>
  <c r="L290" i="5"/>
  <c r="K290" i="5"/>
  <c r="K289" i="5" s="1"/>
  <c r="J290" i="5"/>
  <c r="J289" i="5" s="1"/>
  <c r="I290" i="5"/>
  <c r="L289" i="5"/>
  <c r="I289" i="5"/>
  <c r="L286" i="5"/>
  <c r="L285" i="5" s="1"/>
  <c r="K286" i="5"/>
  <c r="J286" i="5"/>
  <c r="J285" i="5" s="1"/>
  <c r="I286" i="5"/>
  <c r="K285" i="5"/>
  <c r="I285" i="5"/>
  <c r="L282" i="5"/>
  <c r="L281" i="5" s="1"/>
  <c r="K282" i="5"/>
  <c r="J282" i="5"/>
  <c r="I282" i="5"/>
  <c r="I281" i="5" s="1"/>
  <c r="K281" i="5"/>
  <c r="J281" i="5"/>
  <c r="L278" i="5"/>
  <c r="K278" i="5"/>
  <c r="J278" i="5"/>
  <c r="I278" i="5"/>
  <c r="L275" i="5"/>
  <c r="K275" i="5"/>
  <c r="J275" i="5"/>
  <c r="I275" i="5"/>
  <c r="L273" i="5"/>
  <c r="L272" i="5" s="1"/>
  <c r="L271" i="5" s="1"/>
  <c r="K273" i="5"/>
  <c r="J273" i="5"/>
  <c r="J272" i="5" s="1"/>
  <c r="I273" i="5"/>
  <c r="K272" i="5"/>
  <c r="K271" i="5" s="1"/>
  <c r="I272" i="5"/>
  <c r="L268" i="5"/>
  <c r="L267" i="5" s="1"/>
  <c r="K268" i="5"/>
  <c r="J268" i="5"/>
  <c r="J267" i="5" s="1"/>
  <c r="I268" i="5"/>
  <c r="K267" i="5"/>
  <c r="I267" i="5"/>
  <c r="L265" i="5"/>
  <c r="L264" i="5" s="1"/>
  <c r="K265" i="5"/>
  <c r="J265" i="5"/>
  <c r="I265" i="5"/>
  <c r="I264" i="5" s="1"/>
  <c r="K264" i="5"/>
  <c r="J264" i="5"/>
  <c r="L262" i="5"/>
  <c r="K262" i="5"/>
  <c r="K261" i="5" s="1"/>
  <c r="J262" i="5"/>
  <c r="I262" i="5"/>
  <c r="L261" i="5"/>
  <c r="J261" i="5"/>
  <c r="I261" i="5"/>
  <c r="L258" i="5"/>
  <c r="L257" i="5" s="1"/>
  <c r="K258" i="5"/>
  <c r="J258" i="5"/>
  <c r="J257" i="5" s="1"/>
  <c r="I258" i="5"/>
  <c r="K257" i="5"/>
  <c r="I257" i="5"/>
  <c r="L254" i="5"/>
  <c r="L253" i="5" s="1"/>
  <c r="K254" i="5"/>
  <c r="J254" i="5"/>
  <c r="I254" i="5"/>
  <c r="I253" i="5" s="1"/>
  <c r="K253" i="5"/>
  <c r="J253" i="5"/>
  <c r="L250" i="5"/>
  <c r="K250" i="5"/>
  <c r="K249" i="5" s="1"/>
  <c r="J250" i="5"/>
  <c r="I250" i="5"/>
  <c r="L249" i="5"/>
  <c r="J249" i="5"/>
  <c r="I249" i="5"/>
  <c r="L246" i="5"/>
  <c r="K246" i="5"/>
  <c r="J246" i="5"/>
  <c r="I246" i="5"/>
  <c r="L243" i="5"/>
  <c r="K243" i="5"/>
  <c r="J243" i="5"/>
  <c r="I243" i="5"/>
  <c r="L241" i="5"/>
  <c r="L240" i="5" s="1"/>
  <c r="K241" i="5"/>
  <c r="J241" i="5"/>
  <c r="I241" i="5"/>
  <c r="I240" i="5" s="1"/>
  <c r="I239" i="5" s="1"/>
  <c r="K240" i="5"/>
  <c r="J240" i="5"/>
  <c r="L234" i="5"/>
  <c r="L233" i="5" s="1"/>
  <c r="L232" i="5" s="1"/>
  <c r="K234" i="5"/>
  <c r="J234" i="5"/>
  <c r="J233" i="5" s="1"/>
  <c r="J232" i="5" s="1"/>
  <c r="I234" i="5"/>
  <c r="K233" i="5"/>
  <c r="K232" i="5" s="1"/>
  <c r="I233" i="5"/>
  <c r="I232" i="5"/>
  <c r="L230" i="5"/>
  <c r="L229" i="5" s="1"/>
  <c r="L228" i="5" s="1"/>
  <c r="K230" i="5"/>
  <c r="J230" i="5"/>
  <c r="J229" i="5" s="1"/>
  <c r="J228" i="5" s="1"/>
  <c r="I230" i="5"/>
  <c r="K229" i="5"/>
  <c r="K228" i="5" s="1"/>
  <c r="I229" i="5"/>
  <c r="I228" i="5"/>
  <c r="L221" i="5"/>
  <c r="L220" i="5" s="1"/>
  <c r="K221" i="5"/>
  <c r="J221" i="5"/>
  <c r="J220" i="5" s="1"/>
  <c r="I221" i="5"/>
  <c r="K220" i="5"/>
  <c r="I220" i="5"/>
  <c r="L218" i="5"/>
  <c r="L217" i="5" s="1"/>
  <c r="L216" i="5" s="1"/>
  <c r="K218" i="5"/>
  <c r="J218" i="5"/>
  <c r="I218" i="5"/>
  <c r="I217" i="5" s="1"/>
  <c r="I216" i="5" s="1"/>
  <c r="K217" i="5"/>
  <c r="J217" i="5"/>
  <c r="K216" i="5"/>
  <c r="L211" i="5"/>
  <c r="L210" i="5" s="1"/>
  <c r="L209" i="5" s="1"/>
  <c r="K211" i="5"/>
  <c r="J211" i="5"/>
  <c r="I211" i="5"/>
  <c r="I210" i="5" s="1"/>
  <c r="I209" i="5" s="1"/>
  <c r="K210" i="5"/>
  <c r="J210" i="5"/>
  <c r="J209" i="5" s="1"/>
  <c r="K209" i="5"/>
  <c r="L207" i="5"/>
  <c r="L206" i="5" s="1"/>
  <c r="K207" i="5"/>
  <c r="J207" i="5"/>
  <c r="I207" i="5"/>
  <c r="I206" i="5" s="1"/>
  <c r="K206" i="5"/>
  <c r="J206" i="5"/>
  <c r="L202" i="5"/>
  <c r="K202" i="5"/>
  <c r="K201" i="5" s="1"/>
  <c r="J202" i="5"/>
  <c r="I202" i="5"/>
  <c r="L201" i="5"/>
  <c r="J201" i="5"/>
  <c r="I201" i="5"/>
  <c r="L196" i="5"/>
  <c r="L195" i="5" s="1"/>
  <c r="K196" i="5"/>
  <c r="J196" i="5"/>
  <c r="J195" i="5" s="1"/>
  <c r="J186" i="5" s="1"/>
  <c r="I196" i="5"/>
  <c r="K195" i="5"/>
  <c r="I195" i="5"/>
  <c r="L191" i="5"/>
  <c r="L190" i="5" s="1"/>
  <c r="K191" i="5"/>
  <c r="J191" i="5"/>
  <c r="I191" i="5"/>
  <c r="I190" i="5" s="1"/>
  <c r="K190" i="5"/>
  <c r="J190" i="5"/>
  <c r="L188" i="5"/>
  <c r="K188" i="5"/>
  <c r="K187" i="5" s="1"/>
  <c r="J188" i="5"/>
  <c r="I188" i="5"/>
  <c r="L187" i="5"/>
  <c r="J187" i="5"/>
  <c r="I187" i="5"/>
  <c r="L180" i="5"/>
  <c r="L179" i="5" s="1"/>
  <c r="K180" i="5"/>
  <c r="J180" i="5"/>
  <c r="J179" i="5" s="1"/>
  <c r="I180" i="5"/>
  <c r="K179" i="5"/>
  <c r="I179" i="5"/>
  <c r="L175" i="5"/>
  <c r="L174" i="5" s="1"/>
  <c r="K175" i="5"/>
  <c r="J175" i="5"/>
  <c r="I175" i="5"/>
  <c r="I174" i="5" s="1"/>
  <c r="I173" i="5" s="1"/>
  <c r="K174" i="5"/>
  <c r="J174" i="5"/>
  <c r="K173" i="5"/>
  <c r="L171" i="5"/>
  <c r="L170" i="5" s="1"/>
  <c r="L169" i="5" s="1"/>
  <c r="K171" i="5"/>
  <c r="J171" i="5"/>
  <c r="I171" i="5"/>
  <c r="I170" i="5" s="1"/>
  <c r="I169" i="5" s="1"/>
  <c r="K170" i="5"/>
  <c r="J170" i="5"/>
  <c r="J169" i="5" s="1"/>
  <c r="K169" i="5"/>
  <c r="K168" i="5" s="1"/>
  <c r="L166" i="5"/>
  <c r="L165" i="5" s="1"/>
  <c r="K166" i="5"/>
  <c r="J166" i="5"/>
  <c r="J165" i="5" s="1"/>
  <c r="I166" i="5"/>
  <c r="K165" i="5"/>
  <c r="K159" i="5" s="1"/>
  <c r="K158" i="5" s="1"/>
  <c r="I165" i="5"/>
  <c r="L161" i="5"/>
  <c r="L160" i="5" s="1"/>
  <c r="L159" i="5" s="1"/>
  <c r="L158" i="5" s="1"/>
  <c r="K161" i="5"/>
  <c r="J161" i="5"/>
  <c r="I161" i="5"/>
  <c r="I160" i="5" s="1"/>
  <c r="I159" i="5" s="1"/>
  <c r="I158" i="5" s="1"/>
  <c r="K160" i="5"/>
  <c r="J160" i="5"/>
  <c r="L155" i="5"/>
  <c r="L154" i="5" s="1"/>
  <c r="L153" i="5" s="1"/>
  <c r="K155" i="5"/>
  <c r="J155" i="5"/>
  <c r="J154" i="5" s="1"/>
  <c r="J153" i="5" s="1"/>
  <c r="I155" i="5"/>
  <c r="K154" i="5"/>
  <c r="K153" i="5" s="1"/>
  <c r="I154" i="5"/>
  <c r="I153" i="5"/>
  <c r="L151" i="5"/>
  <c r="L150" i="5" s="1"/>
  <c r="K151" i="5"/>
  <c r="J151" i="5"/>
  <c r="J150" i="5" s="1"/>
  <c r="I151" i="5"/>
  <c r="K150" i="5"/>
  <c r="I150" i="5"/>
  <c r="L147" i="5"/>
  <c r="L146" i="5" s="1"/>
  <c r="L145" i="5" s="1"/>
  <c r="K147" i="5"/>
  <c r="J147" i="5"/>
  <c r="I147" i="5"/>
  <c r="I146" i="5" s="1"/>
  <c r="I145" i="5" s="1"/>
  <c r="K146" i="5"/>
  <c r="J146" i="5"/>
  <c r="J145" i="5" s="1"/>
  <c r="K145" i="5"/>
  <c r="L142" i="5"/>
  <c r="L141" i="5" s="1"/>
  <c r="L140" i="5" s="1"/>
  <c r="K142" i="5"/>
  <c r="J142" i="5"/>
  <c r="I142" i="5"/>
  <c r="I141" i="5" s="1"/>
  <c r="I140" i="5" s="1"/>
  <c r="I139" i="5" s="1"/>
  <c r="K141" i="5"/>
  <c r="J141" i="5"/>
  <c r="J140" i="5" s="1"/>
  <c r="K140" i="5"/>
  <c r="K139" i="5" s="1"/>
  <c r="L137" i="5"/>
  <c r="L136" i="5" s="1"/>
  <c r="L135" i="5" s="1"/>
  <c r="K137" i="5"/>
  <c r="J137" i="5"/>
  <c r="J136" i="5" s="1"/>
  <c r="J135" i="5" s="1"/>
  <c r="I137" i="5"/>
  <c r="K136" i="5"/>
  <c r="K135" i="5" s="1"/>
  <c r="I136" i="5"/>
  <c r="I135" i="5"/>
  <c r="L133" i="5"/>
  <c r="L132" i="5" s="1"/>
  <c r="L131" i="5" s="1"/>
  <c r="K133" i="5"/>
  <c r="J133" i="5"/>
  <c r="J132" i="5" s="1"/>
  <c r="J131" i="5" s="1"/>
  <c r="I133" i="5"/>
  <c r="K132" i="5"/>
  <c r="K131" i="5" s="1"/>
  <c r="I132" i="5"/>
  <c r="I131" i="5"/>
  <c r="L129" i="5"/>
  <c r="L128" i="5" s="1"/>
  <c r="L127" i="5" s="1"/>
  <c r="K129" i="5"/>
  <c r="J129" i="5"/>
  <c r="J128" i="5" s="1"/>
  <c r="J127" i="5" s="1"/>
  <c r="I129" i="5"/>
  <c r="K128" i="5"/>
  <c r="K127" i="5" s="1"/>
  <c r="I128" i="5"/>
  <c r="I127" i="5"/>
  <c r="L125" i="5"/>
  <c r="L124" i="5" s="1"/>
  <c r="L123" i="5" s="1"/>
  <c r="K125" i="5"/>
  <c r="J125" i="5"/>
  <c r="J124" i="5" s="1"/>
  <c r="J123" i="5" s="1"/>
  <c r="I125" i="5"/>
  <c r="K124" i="5"/>
  <c r="K123" i="5" s="1"/>
  <c r="I124" i="5"/>
  <c r="I123" i="5"/>
  <c r="L121" i="5"/>
  <c r="L120" i="5" s="1"/>
  <c r="L119" i="5" s="1"/>
  <c r="K121" i="5"/>
  <c r="J121" i="5"/>
  <c r="J120" i="5" s="1"/>
  <c r="J119" i="5" s="1"/>
  <c r="I121" i="5"/>
  <c r="K120" i="5"/>
  <c r="K119" i="5" s="1"/>
  <c r="I120" i="5"/>
  <c r="I119" i="5"/>
  <c r="L116" i="5"/>
  <c r="L115" i="5" s="1"/>
  <c r="L114" i="5" s="1"/>
  <c r="K116" i="5"/>
  <c r="J116" i="5"/>
  <c r="J115" i="5" s="1"/>
  <c r="J114" i="5" s="1"/>
  <c r="I116" i="5"/>
  <c r="K115" i="5"/>
  <c r="K114" i="5" s="1"/>
  <c r="K113" i="5" s="1"/>
  <c r="I115" i="5"/>
  <c r="I114" i="5"/>
  <c r="I113" i="5" s="1"/>
  <c r="L110" i="5"/>
  <c r="K110" i="5"/>
  <c r="K109" i="5" s="1"/>
  <c r="J110" i="5"/>
  <c r="I110" i="5"/>
  <c r="L109" i="5"/>
  <c r="J109" i="5"/>
  <c r="I109" i="5"/>
  <c r="L106" i="5"/>
  <c r="L105" i="5" s="1"/>
  <c r="L104" i="5" s="1"/>
  <c r="K106" i="5"/>
  <c r="J106" i="5"/>
  <c r="J105" i="5" s="1"/>
  <c r="J104" i="5" s="1"/>
  <c r="I106" i="5"/>
  <c r="K105" i="5"/>
  <c r="I105" i="5"/>
  <c r="I104" i="5"/>
  <c r="L101" i="5"/>
  <c r="L100" i="5" s="1"/>
  <c r="L99" i="5" s="1"/>
  <c r="K101" i="5"/>
  <c r="J101" i="5"/>
  <c r="J100" i="5" s="1"/>
  <c r="J99" i="5" s="1"/>
  <c r="I101" i="5"/>
  <c r="K100" i="5"/>
  <c r="K99" i="5" s="1"/>
  <c r="I100" i="5"/>
  <c r="I99" i="5"/>
  <c r="L96" i="5"/>
  <c r="L95" i="5" s="1"/>
  <c r="L94" i="5" s="1"/>
  <c r="L93" i="5" s="1"/>
  <c r="K96" i="5"/>
  <c r="J96" i="5"/>
  <c r="J95" i="5" s="1"/>
  <c r="J94" i="5" s="1"/>
  <c r="I96" i="5"/>
  <c r="K95" i="5"/>
  <c r="K94" i="5" s="1"/>
  <c r="I95" i="5"/>
  <c r="I94" i="5"/>
  <c r="I93" i="5" s="1"/>
  <c r="L89" i="5"/>
  <c r="K89" i="5"/>
  <c r="K88" i="5" s="1"/>
  <c r="K87" i="5" s="1"/>
  <c r="K86" i="5" s="1"/>
  <c r="J89" i="5"/>
  <c r="I89" i="5"/>
  <c r="L88" i="5"/>
  <c r="L87" i="5" s="1"/>
  <c r="L86" i="5" s="1"/>
  <c r="J88" i="5"/>
  <c r="I88" i="5"/>
  <c r="I87" i="5" s="1"/>
  <c r="I86" i="5" s="1"/>
  <c r="J87" i="5"/>
  <c r="J86" i="5" s="1"/>
  <c r="L84" i="5"/>
  <c r="L83" i="5" s="1"/>
  <c r="L82" i="5" s="1"/>
  <c r="K84" i="5"/>
  <c r="J84" i="5"/>
  <c r="I84" i="5"/>
  <c r="I83" i="5" s="1"/>
  <c r="I82" i="5" s="1"/>
  <c r="K83" i="5"/>
  <c r="J83" i="5"/>
  <c r="J82" i="5" s="1"/>
  <c r="K82" i="5"/>
  <c r="L78" i="5"/>
  <c r="L77" i="5" s="1"/>
  <c r="K78" i="5"/>
  <c r="J78" i="5"/>
  <c r="I78" i="5"/>
  <c r="I77" i="5" s="1"/>
  <c r="I66" i="5" s="1"/>
  <c r="I65" i="5" s="1"/>
  <c r="K77" i="5"/>
  <c r="J77" i="5"/>
  <c r="L73" i="5"/>
  <c r="K73" i="5"/>
  <c r="K72" i="5" s="1"/>
  <c r="J73" i="5"/>
  <c r="J72" i="5" s="1"/>
  <c r="I73" i="5"/>
  <c r="L72" i="5"/>
  <c r="I72" i="5"/>
  <c r="L68" i="5"/>
  <c r="L67" i="5" s="1"/>
  <c r="L66" i="5" s="1"/>
  <c r="K68" i="5"/>
  <c r="J68" i="5"/>
  <c r="J67" i="5" s="1"/>
  <c r="J66" i="5" s="1"/>
  <c r="J65" i="5" s="1"/>
  <c r="I68" i="5"/>
  <c r="K67" i="5"/>
  <c r="I67" i="5"/>
  <c r="L49" i="5"/>
  <c r="K49" i="5"/>
  <c r="K48" i="5" s="1"/>
  <c r="K47" i="5" s="1"/>
  <c r="K46" i="5" s="1"/>
  <c r="J49" i="5"/>
  <c r="J48" i="5" s="1"/>
  <c r="J47" i="5" s="1"/>
  <c r="J46" i="5" s="1"/>
  <c r="I49" i="5"/>
  <c r="L48" i="5"/>
  <c r="L47" i="5" s="1"/>
  <c r="L46" i="5" s="1"/>
  <c r="I48" i="5"/>
  <c r="I47" i="5" s="1"/>
  <c r="I46" i="5" s="1"/>
  <c r="L44" i="5"/>
  <c r="L43" i="5" s="1"/>
  <c r="L42" i="5" s="1"/>
  <c r="K44" i="5"/>
  <c r="J44" i="5"/>
  <c r="I44" i="5"/>
  <c r="I43" i="5" s="1"/>
  <c r="I42" i="5" s="1"/>
  <c r="K43" i="5"/>
  <c r="J43" i="5"/>
  <c r="J42" i="5" s="1"/>
  <c r="K42" i="5"/>
  <c r="L40" i="5"/>
  <c r="K40" i="5"/>
  <c r="J40" i="5"/>
  <c r="I40" i="5"/>
  <c r="I37" i="5" s="1"/>
  <c r="I36" i="5" s="1"/>
  <c r="L38" i="5"/>
  <c r="K38" i="5"/>
  <c r="J38" i="5"/>
  <c r="J37" i="5" s="1"/>
  <c r="J36" i="5" s="1"/>
  <c r="J35" i="5" s="1"/>
  <c r="I38" i="5"/>
  <c r="L37" i="5"/>
  <c r="K37" i="5"/>
  <c r="K36" i="5" s="1"/>
  <c r="K35" i="5" s="1"/>
  <c r="L36" i="5"/>
  <c r="L35" i="5" s="1"/>
  <c r="L365" i="4"/>
  <c r="L364" i="4" s="1"/>
  <c r="K365" i="4"/>
  <c r="J365" i="4"/>
  <c r="I365" i="4"/>
  <c r="I364" i="4" s="1"/>
  <c r="K364" i="4"/>
  <c r="J364" i="4"/>
  <c r="L362" i="4"/>
  <c r="K362" i="4"/>
  <c r="K361" i="4" s="1"/>
  <c r="J362" i="4"/>
  <c r="J361" i="4" s="1"/>
  <c r="I362" i="4"/>
  <c r="L361" i="4"/>
  <c r="I361" i="4"/>
  <c r="L359" i="4"/>
  <c r="K359" i="4"/>
  <c r="K358" i="4" s="1"/>
  <c r="J359" i="4"/>
  <c r="J358" i="4" s="1"/>
  <c r="I359" i="4"/>
  <c r="L358" i="4"/>
  <c r="I358" i="4"/>
  <c r="L355" i="4"/>
  <c r="L354" i="4" s="1"/>
  <c r="K355" i="4"/>
  <c r="J355" i="4"/>
  <c r="I355" i="4"/>
  <c r="I354" i="4" s="1"/>
  <c r="K354" i="4"/>
  <c r="J354" i="4"/>
  <c r="L351" i="4"/>
  <c r="K351" i="4"/>
  <c r="K350" i="4" s="1"/>
  <c r="J351" i="4"/>
  <c r="J350" i="4" s="1"/>
  <c r="I351" i="4"/>
  <c r="L350" i="4"/>
  <c r="I350" i="4"/>
  <c r="L347" i="4"/>
  <c r="K347" i="4"/>
  <c r="K346" i="4" s="1"/>
  <c r="J347" i="4"/>
  <c r="J346" i="4" s="1"/>
  <c r="I347" i="4"/>
  <c r="L346" i="4"/>
  <c r="I346" i="4"/>
  <c r="L343" i="4"/>
  <c r="K343" i="4"/>
  <c r="J343" i="4"/>
  <c r="I343" i="4"/>
  <c r="L340" i="4"/>
  <c r="K340" i="4"/>
  <c r="J340" i="4"/>
  <c r="I340" i="4"/>
  <c r="L338" i="4"/>
  <c r="L337" i="4" s="1"/>
  <c r="L336" i="4" s="1"/>
  <c r="K338" i="4"/>
  <c r="K337" i="4" s="1"/>
  <c r="K336" i="4" s="1"/>
  <c r="J338" i="4"/>
  <c r="J337" i="4" s="1"/>
  <c r="J336" i="4" s="1"/>
  <c r="I338" i="4"/>
  <c r="I337" i="4"/>
  <c r="L333" i="4"/>
  <c r="L332" i="4" s="1"/>
  <c r="K333" i="4"/>
  <c r="K332" i="4" s="1"/>
  <c r="J333" i="4"/>
  <c r="J332" i="4" s="1"/>
  <c r="I333" i="4"/>
  <c r="I332" i="4"/>
  <c r="L330" i="4"/>
  <c r="K330" i="4"/>
  <c r="K329" i="4" s="1"/>
  <c r="J330" i="4"/>
  <c r="J329" i="4" s="1"/>
  <c r="I330" i="4"/>
  <c r="L329" i="4"/>
  <c r="I329" i="4"/>
  <c r="L327" i="4"/>
  <c r="L326" i="4" s="1"/>
  <c r="K327" i="4"/>
  <c r="J327" i="4"/>
  <c r="I327" i="4"/>
  <c r="I326" i="4" s="1"/>
  <c r="K326" i="4"/>
  <c r="J326" i="4"/>
  <c r="L323" i="4"/>
  <c r="L322" i="4" s="1"/>
  <c r="K323" i="4"/>
  <c r="K322" i="4" s="1"/>
  <c r="J323" i="4"/>
  <c r="J322" i="4" s="1"/>
  <c r="I323" i="4"/>
  <c r="I322" i="4"/>
  <c r="L319" i="4"/>
  <c r="K319" i="4"/>
  <c r="K318" i="4" s="1"/>
  <c r="J319" i="4"/>
  <c r="J318" i="4" s="1"/>
  <c r="I319" i="4"/>
  <c r="L318" i="4"/>
  <c r="I318" i="4"/>
  <c r="L315" i="4"/>
  <c r="L314" i="4" s="1"/>
  <c r="K315" i="4"/>
  <c r="J315" i="4"/>
  <c r="I315" i="4"/>
  <c r="I314" i="4" s="1"/>
  <c r="K314" i="4"/>
  <c r="J314" i="4"/>
  <c r="L311" i="4"/>
  <c r="K311" i="4"/>
  <c r="J311" i="4"/>
  <c r="I311" i="4"/>
  <c r="L308" i="4"/>
  <c r="K308" i="4"/>
  <c r="J308" i="4"/>
  <c r="I308" i="4"/>
  <c r="I305" i="4" s="1"/>
  <c r="L306" i="4"/>
  <c r="K306" i="4"/>
  <c r="K305" i="4" s="1"/>
  <c r="K304" i="4" s="1"/>
  <c r="J306" i="4"/>
  <c r="J305" i="4" s="1"/>
  <c r="J304" i="4" s="1"/>
  <c r="I306" i="4"/>
  <c r="L305" i="4"/>
  <c r="L304" i="4" s="1"/>
  <c r="L303" i="4" s="1"/>
  <c r="L300" i="4"/>
  <c r="L299" i="4" s="1"/>
  <c r="K300" i="4"/>
  <c r="K299" i="4" s="1"/>
  <c r="J300" i="4"/>
  <c r="J299" i="4" s="1"/>
  <c r="I300" i="4"/>
  <c r="I299" i="4"/>
  <c r="L297" i="4"/>
  <c r="K297" i="4"/>
  <c r="K296" i="4" s="1"/>
  <c r="J297" i="4"/>
  <c r="J296" i="4" s="1"/>
  <c r="I297" i="4"/>
  <c r="L296" i="4"/>
  <c r="I296" i="4"/>
  <c r="L294" i="4"/>
  <c r="L293" i="4" s="1"/>
  <c r="K294" i="4"/>
  <c r="J294" i="4"/>
  <c r="I294" i="4"/>
  <c r="I293" i="4" s="1"/>
  <c r="K293" i="4"/>
  <c r="J293" i="4"/>
  <c r="L290" i="4"/>
  <c r="L289" i="4" s="1"/>
  <c r="K290" i="4"/>
  <c r="K289" i="4" s="1"/>
  <c r="J290" i="4"/>
  <c r="J289" i="4" s="1"/>
  <c r="I290" i="4"/>
  <c r="I289" i="4"/>
  <c r="L286" i="4"/>
  <c r="K286" i="4"/>
  <c r="K285" i="4" s="1"/>
  <c r="J286" i="4"/>
  <c r="J285" i="4" s="1"/>
  <c r="I286" i="4"/>
  <c r="L285" i="4"/>
  <c r="I285" i="4"/>
  <c r="L282" i="4"/>
  <c r="L281" i="4" s="1"/>
  <c r="K282" i="4"/>
  <c r="J282" i="4"/>
  <c r="I282" i="4"/>
  <c r="I281" i="4" s="1"/>
  <c r="I271" i="4" s="1"/>
  <c r="K281" i="4"/>
  <c r="J281" i="4"/>
  <c r="L278" i="4"/>
  <c r="K278" i="4"/>
  <c r="J278" i="4"/>
  <c r="I278" i="4"/>
  <c r="L275" i="4"/>
  <c r="K275" i="4"/>
  <c r="J275" i="4"/>
  <c r="I275" i="4"/>
  <c r="L273" i="4"/>
  <c r="K273" i="4"/>
  <c r="K272" i="4" s="1"/>
  <c r="J273" i="4"/>
  <c r="J272" i="4" s="1"/>
  <c r="J271" i="4" s="1"/>
  <c r="I273" i="4"/>
  <c r="L272" i="4"/>
  <c r="I272" i="4"/>
  <c r="L268" i="4"/>
  <c r="K268" i="4"/>
  <c r="K267" i="4" s="1"/>
  <c r="J268" i="4"/>
  <c r="J267" i="4" s="1"/>
  <c r="I268" i="4"/>
  <c r="L267" i="4"/>
  <c r="I267" i="4"/>
  <c r="L265" i="4"/>
  <c r="L264" i="4" s="1"/>
  <c r="K265" i="4"/>
  <c r="J265" i="4"/>
  <c r="I265" i="4"/>
  <c r="I264" i="4" s="1"/>
  <c r="K264" i="4"/>
  <c r="J264" i="4"/>
  <c r="L262" i="4"/>
  <c r="L261" i="4" s="1"/>
  <c r="K262" i="4"/>
  <c r="K261" i="4" s="1"/>
  <c r="J262" i="4"/>
  <c r="J261" i="4" s="1"/>
  <c r="I262" i="4"/>
  <c r="I261" i="4"/>
  <c r="L258" i="4"/>
  <c r="K258" i="4"/>
  <c r="K257" i="4" s="1"/>
  <c r="J258" i="4"/>
  <c r="J257" i="4" s="1"/>
  <c r="I258" i="4"/>
  <c r="L257" i="4"/>
  <c r="I257" i="4"/>
  <c r="L254" i="4"/>
  <c r="L253" i="4" s="1"/>
  <c r="K254" i="4"/>
  <c r="J254" i="4"/>
  <c r="I254" i="4"/>
  <c r="I253" i="4" s="1"/>
  <c r="K253" i="4"/>
  <c r="J253" i="4"/>
  <c r="L250" i="4"/>
  <c r="L249" i="4" s="1"/>
  <c r="K250" i="4"/>
  <c r="K249" i="4" s="1"/>
  <c r="J250" i="4"/>
  <c r="J249" i="4" s="1"/>
  <c r="I250" i="4"/>
  <c r="I249" i="4"/>
  <c r="L246" i="4"/>
  <c r="K246" i="4"/>
  <c r="J246" i="4"/>
  <c r="I246" i="4"/>
  <c r="L243" i="4"/>
  <c r="K243" i="4"/>
  <c r="J243" i="4"/>
  <c r="I243" i="4"/>
  <c r="L241" i="4"/>
  <c r="L240" i="4" s="1"/>
  <c r="K241" i="4"/>
  <c r="J241" i="4"/>
  <c r="I241" i="4"/>
  <c r="I240" i="4" s="1"/>
  <c r="I239" i="4" s="1"/>
  <c r="I238" i="4" s="1"/>
  <c r="K240" i="4"/>
  <c r="K239" i="4" s="1"/>
  <c r="J240" i="4"/>
  <c r="J239" i="4" s="1"/>
  <c r="J238" i="4" s="1"/>
  <c r="L234" i="4"/>
  <c r="K234" i="4"/>
  <c r="K233" i="4" s="1"/>
  <c r="K232" i="4" s="1"/>
  <c r="J234" i="4"/>
  <c r="J233" i="4" s="1"/>
  <c r="J232" i="4" s="1"/>
  <c r="I234" i="4"/>
  <c r="L233" i="4"/>
  <c r="L232" i="4" s="1"/>
  <c r="I233" i="4"/>
  <c r="I232" i="4" s="1"/>
  <c r="L230" i="4"/>
  <c r="K230" i="4"/>
  <c r="K229" i="4" s="1"/>
  <c r="K228" i="4" s="1"/>
  <c r="J230" i="4"/>
  <c r="J229" i="4" s="1"/>
  <c r="J228" i="4" s="1"/>
  <c r="I230" i="4"/>
  <c r="L229" i="4"/>
  <c r="L228" i="4" s="1"/>
  <c r="I229" i="4"/>
  <c r="I228" i="4" s="1"/>
  <c r="L221" i="4"/>
  <c r="K221" i="4"/>
  <c r="K220" i="4" s="1"/>
  <c r="J221" i="4"/>
  <c r="J220" i="4" s="1"/>
  <c r="I221" i="4"/>
  <c r="L220" i="4"/>
  <c r="I220" i="4"/>
  <c r="L218" i="4"/>
  <c r="L217" i="4" s="1"/>
  <c r="L216" i="4" s="1"/>
  <c r="K218" i="4"/>
  <c r="J218" i="4"/>
  <c r="I218" i="4"/>
  <c r="I217" i="4" s="1"/>
  <c r="I216" i="4" s="1"/>
  <c r="K217" i="4"/>
  <c r="K216" i="4" s="1"/>
  <c r="J217" i="4"/>
  <c r="J216" i="4" s="1"/>
  <c r="L211" i="4"/>
  <c r="L210" i="4" s="1"/>
  <c r="L209" i="4" s="1"/>
  <c r="K211" i="4"/>
  <c r="J211" i="4"/>
  <c r="I211" i="4"/>
  <c r="I210" i="4" s="1"/>
  <c r="I209" i="4" s="1"/>
  <c r="K210" i="4"/>
  <c r="K209" i="4" s="1"/>
  <c r="J210" i="4"/>
  <c r="J209" i="4" s="1"/>
  <c r="L207" i="4"/>
  <c r="L206" i="4" s="1"/>
  <c r="K207" i="4"/>
  <c r="J207" i="4"/>
  <c r="I207" i="4"/>
  <c r="I206" i="4" s="1"/>
  <c r="K206" i="4"/>
  <c r="J206" i="4"/>
  <c r="L202" i="4"/>
  <c r="L201" i="4" s="1"/>
  <c r="K202" i="4"/>
  <c r="K201" i="4" s="1"/>
  <c r="J202" i="4"/>
  <c r="J201" i="4" s="1"/>
  <c r="I202" i="4"/>
  <c r="I201" i="4" s="1"/>
  <c r="L196" i="4"/>
  <c r="K196" i="4"/>
  <c r="K195" i="4" s="1"/>
  <c r="J196" i="4"/>
  <c r="J195" i="4" s="1"/>
  <c r="I196" i="4"/>
  <c r="L195" i="4"/>
  <c r="I195" i="4"/>
  <c r="L191" i="4"/>
  <c r="L190" i="4" s="1"/>
  <c r="K191" i="4"/>
  <c r="J191" i="4"/>
  <c r="I191" i="4"/>
  <c r="I190" i="4" s="1"/>
  <c r="K190" i="4"/>
  <c r="J190" i="4"/>
  <c r="L188" i="4"/>
  <c r="L187" i="4" s="1"/>
  <c r="K188" i="4"/>
  <c r="K187" i="4" s="1"/>
  <c r="J188" i="4"/>
  <c r="J187" i="4" s="1"/>
  <c r="J186" i="4" s="1"/>
  <c r="I188" i="4"/>
  <c r="I187" i="4" s="1"/>
  <c r="L180" i="4"/>
  <c r="K180" i="4"/>
  <c r="K179" i="4" s="1"/>
  <c r="J180" i="4"/>
  <c r="J179" i="4" s="1"/>
  <c r="I180" i="4"/>
  <c r="L179" i="4"/>
  <c r="I179" i="4"/>
  <c r="L175" i="4"/>
  <c r="L174" i="4" s="1"/>
  <c r="L173" i="4" s="1"/>
  <c r="K175" i="4"/>
  <c r="J175" i="4"/>
  <c r="I175" i="4"/>
  <c r="I174" i="4" s="1"/>
  <c r="I173" i="4" s="1"/>
  <c r="K174" i="4"/>
  <c r="J174" i="4"/>
  <c r="L171" i="4"/>
  <c r="L170" i="4" s="1"/>
  <c r="L169" i="4" s="1"/>
  <c r="L168" i="4" s="1"/>
  <c r="K171" i="4"/>
  <c r="J171" i="4"/>
  <c r="I171" i="4"/>
  <c r="I170" i="4" s="1"/>
  <c r="I169" i="4" s="1"/>
  <c r="I168" i="4" s="1"/>
  <c r="K170" i="4"/>
  <c r="K169" i="4" s="1"/>
  <c r="J170" i="4"/>
  <c r="J169" i="4" s="1"/>
  <c r="L166" i="4"/>
  <c r="K166" i="4"/>
  <c r="K165" i="4" s="1"/>
  <c r="J166" i="4"/>
  <c r="J165" i="4" s="1"/>
  <c r="I166" i="4"/>
  <c r="L165" i="4"/>
  <c r="I165" i="4"/>
  <c r="L161" i="4"/>
  <c r="L160" i="4" s="1"/>
  <c r="L159" i="4" s="1"/>
  <c r="L158" i="4" s="1"/>
  <c r="K161" i="4"/>
  <c r="J161" i="4"/>
  <c r="I161" i="4"/>
  <c r="I160" i="4" s="1"/>
  <c r="I159" i="4" s="1"/>
  <c r="I158" i="4" s="1"/>
  <c r="K160" i="4"/>
  <c r="J160" i="4"/>
  <c r="L155" i="4"/>
  <c r="K155" i="4"/>
  <c r="K154" i="4" s="1"/>
  <c r="K153" i="4" s="1"/>
  <c r="J155" i="4"/>
  <c r="J154" i="4" s="1"/>
  <c r="J153" i="4" s="1"/>
  <c r="I155" i="4"/>
  <c r="L154" i="4"/>
  <c r="L153" i="4" s="1"/>
  <c r="I154" i="4"/>
  <c r="I153" i="4" s="1"/>
  <c r="L151" i="4"/>
  <c r="K151" i="4"/>
  <c r="K150" i="4" s="1"/>
  <c r="J151" i="4"/>
  <c r="J150" i="4" s="1"/>
  <c r="I151" i="4"/>
  <c r="L150" i="4"/>
  <c r="I150" i="4"/>
  <c r="L147" i="4"/>
  <c r="L146" i="4" s="1"/>
  <c r="L145" i="4" s="1"/>
  <c r="K147" i="4"/>
  <c r="J147" i="4"/>
  <c r="I147" i="4"/>
  <c r="I146" i="4" s="1"/>
  <c r="I145" i="4" s="1"/>
  <c r="K146" i="4"/>
  <c r="K145" i="4" s="1"/>
  <c r="J146" i="4"/>
  <c r="J145" i="4" s="1"/>
  <c r="L142" i="4"/>
  <c r="L141" i="4" s="1"/>
  <c r="L140" i="4" s="1"/>
  <c r="L139" i="4" s="1"/>
  <c r="K142" i="4"/>
  <c r="J142" i="4"/>
  <c r="I142" i="4"/>
  <c r="I141" i="4" s="1"/>
  <c r="I140" i="4" s="1"/>
  <c r="I139" i="4" s="1"/>
  <c r="K141" i="4"/>
  <c r="K140" i="4" s="1"/>
  <c r="J141" i="4"/>
  <c r="J140" i="4" s="1"/>
  <c r="L137" i="4"/>
  <c r="K137" i="4"/>
  <c r="K136" i="4" s="1"/>
  <c r="K135" i="4" s="1"/>
  <c r="J137" i="4"/>
  <c r="J136" i="4" s="1"/>
  <c r="J135" i="4" s="1"/>
  <c r="I137" i="4"/>
  <c r="L136" i="4"/>
  <c r="L135" i="4" s="1"/>
  <c r="I136" i="4"/>
  <c r="I135" i="4" s="1"/>
  <c r="L133" i="4"/>
  <c r="K133" i="4"/>
  <c r="K132" i="4" s="1"/>
  <c r="K131" i="4" s="1"/>
  <c r="J133" i="4"/>
  <c r="J132" i="4" s="1"/>
  <c r="J131" i="4" s="1"/>
  <c r="I133" i="4"/>
  <c r="L132" i="4"/>
  <c r="L131" i="4" s="1"/>
  <c r="I132" i="4"/>
  <c r="I131" i="4" s="1"/>
  <c r="L129" i="4"/>
  <c r="K129" i="4"/>
  <c r="K128" i="4" s="1"/>
  <c r="K127" i="4" s="1"/>
  <c r="J129" i="4"/>
  <c r="J128" i="4" s="1"/>
  <c r="J127" i="4" s="1"/>
  <c r="I129" i="4"/>
  <c r="L128" i="4"/>
  <c r="L127" i="4" s="1"/>
  <c r="I128" i="4"/>
  <c r="I127" i="4" s="1"/>
  <c r="L125" i="4"/>
  <c r="K125" i="4"/>
  <c r="K124" i="4" s="1"/>
  <c r="K123" i="4" s="1"/>
  <c r="J125" i="4"/>
  <c r="J124" i="4" s="1"/>
  <c r="J123" i="4" s="1"/>
  <c r="I125" i="4"/>
  <c r="L124" i="4"/>
  <c r="L123" i="4" s="1"/>
  <c r="I124" i="4"/>
  <c r="I123" i="4" s="1"/>
  <c r="L121" i="4"/>
  <c r="K121" i="4"/>
  <c r="K120" i="4" s="1"/>
  <c r="K119" i="4" s="1"/>
  <c r="J121" i="4"/>
  <c r="J120" i="4" s="1"/>
  <c r="J119" i="4" s="1"/>
  <c r="I121" i="4"/>
  <c r="L120" i="4"/>
  <c r="L119" i="4" s="1"/>
  <c r="I120" i="4"/>
  <c r="I119" i="4" s="1"/>
  <c r="L116" i="4"/>
  <c r="K116" i="4"/>
  <c r="K115" i="4" s="1"/>
  <c r="K114" i="4" s="1"/>
  <c r="K113" i="4" s="1"/>
  <c r="J116" i="4"/>
  <c r="J115" i="4" s="1"/>
  <c r="J114" i="4" s="1"/>
  <c r="J113" i="4" s="1"/>
  <c r="I116" i="4"/>
  <c r="L115" i="4"/>
  <c r="L114" i="4" s="1"/>
  <c r="I115" i="4"/>
  <c r="I114" i="4" s="1"/>
  <c r="I113" i="4" s="1"/>
  <c r="L110" i="4"/>
  <c r="L109" i="4" s="1"/>
  <c r="K110" i="4"/>
  <c r="K109" i="4" s="1"/>
  <c r="J110" i="4"/>
  <c r="J109" i="4" s="1"/>
  <c r="I110" i="4"/>
  <c r="I109" i="4" s="1"/>
  <c r="L106" i="4"/>
  <c r="K106" i="4"/>
  <c r="K105" i="4" s="1"/>
  <c r="K104" i="4" s="1"/>
  <c r="J106" i="4"/>
  <c r="J105" i="4" s="1"/>
  <c r="I106" i="4"/>
  <c r="L105" i="4"/>
  <c r="L104" i="4" s="1"/>
  <c r="I105" i="4"/>
  <c r="I104" i="4" s="1"/>
  <c r="L101" i="4"/>
  <c r="K101" i="4"/>
  <c r="K100" i="4" s="1"/>
  <c r="K99" i="4" s="1"/>
  <c r="J101" i="4"/>
  <c r="J100" i="4" s="1"/>
  <c r="J99" i="4" s="1"/>
  <c r="I101" i="4"/>
  <c r="L100" i="4"/>
  <c r="L99" i="4" s="1"/>
  <c r="I100" i="4"/>
  <c r="I99" i="4" s="1"/>
  <c r="L96" i="4"/>
  <c r="K96" i="4"/>
  <c r="K95" i="4" s="1"/>
  <c r="K94" i="4" s="1"/>
  <c r="J96" i="4"/>
  <c r="J95" i="4" s="1"/>
  <c r="J94" i="4" s="1"/>
  <c r="I96" i="4"/>
  <c r="L95" i="4"/>
  <c r="L94" i="4" s="1"/>
  <c r="L93" i="4" s="1"/>
  <c r="I95" i="4"/>
  <c r="I94" i="4" s="1"/>
  <c r="I93" i="4" s="1"/>
  <c r="L89" i="4"/>
  <c r="L88" i="4" s="1"/>
  <c r="L87" i="4" s="1"/>
  <c r="L86" i="4" s="1"/>
  <c r="K89" i="4"/>
  <c r="K88" i="4" s="1"/>
  <c r="K87" i="4" s="1"/>
  <c r="K86" i="4" s="1"/>
  <c r="J89" i="4"/>
  <c r="J88" i="4" s="1"/>
  <c r="J87" i="4" s="1"/>
  <c r="J86" i="4" s="1"/>
  <c r="I89" i="4"/>
  <c r="I88" i="4" s="1"/>
  <c r="I87" i="4" s="1"/>
  <c r="I86" i="4" s="1"/>
  <c r="L84" i="4"/>
  <c r="L83" i="4" s="1"/>
  <c r="L82" i="4" s="1"/>
  <c r="K84" i="4"/>
  <c r="J84" i="4"/>
  <c r="I84" i="4"/>
  <c r="I83" i="4" s="1"/>
  <c r="I82" i="4" s="1"/>
  <c r="K83" i="4"/>
  <c r="K82" i="4" s="1"/>
  <c r="J83" i="4"/>
  <c r="J82" i="4" s="1"/>
  <c r="L78" i="4"/>
  <c r="L77" i="4" s="1"/>
  <c r="K78" i="4"/>
  <c r="J78" i="4"/>
  <c r="I78" i="4"/>
  <c r="I77" i="4" s="1"/>
  <c r="K77" i="4"/>
  <c r="J77" i="4"/>
  <c r="L73" i="4"/>
  <c r="L72" i="4" s="1"/>
  <c r="K73" i="4"/>
  <c r="K72" i="4" s="1"/>
  <c r="J73" i="4"/>
  <c r="J72" i="4" s="1"/>
  <c r="I73" i="4"/>
  <c r="I72" i="4" s="1"/>
  <c r="L68" i="4"/>
  <c r="K68" i="4"/>
  <c r="K67" i="4" s="1"/>
  <c r="K66" i="4" s="1"/>
  <c r="K65" i="4" s="1"/>
  <c r="J68" i="4"/>
  <c r="J67" i="4" s="1"/>
  <c r="J66" i="4" s="1"/>
  <c r="J65" i="4" s="1"/>
  <c r="I68" i="4"/>
  <c r="L67" i="4"/>
  <c r="I67" i="4"/>
  <c r="L49" i="4"/>
  <c r="L48" i="4" s="1"/>
  <c r="L47" i="4" s="1"/>
  <c r="L46" i="4" s="1"/>
  <c r="K49" i="4"/>
  <c r="K48" i="4" s="1"/>
  <c r="K47" i="4" s="1"/>
  <c r="K46" i="4" s="1"/>
  <c r="J49" i="4"/>
  <c r="J48" i="4" s="1"/>
  <c r="J47" i="4" s="1"/>
  <c r="J46" i="4" s="1"/>
  <c r="I49" i="4"/>
  <c r="I48" i="4" s="1"/>
  <c r="I47" i="4" s="1"/>
  <c r="I46" i="4" s="1"/>
  <c r="L44" i="4"/>
  <c r="L43" i="4" s="1"/>
  <c r="L42" i="4" s="1"/>
  <c r="K44" i="4"/>
  <c r="J44" i="4"/>
  <c r="I44" i="4"/>
  <c r="I43" i="4" s="1"/>
  <c r="I42" i="4" s="1"/>
  <c r="K43" i="4"/>
  <c r="K42" i="4" s="1"/>
  <c r="J43" i="4"/>
  <c r="J42" i="4" s="1"/>
  <c r="L40" i="4"/>
  <c r="K40" i="4"/>
  <c r="J40" i="4"/>
  <c r="I40" i="4"/>
  <c r="L38" i="4"/>
  <c r="K38" i="4"/>
  <c r="K37" i="4" s="1"/>
  <c r="K36" i="4" s="1"/>
  <c r="J38" i="4"/>
  <c r="J37" i="4" s="1"/>
  <c r="J36" i="4" s="1"/>
  <c r="I38" i="4"/>
  <c r="L37" i="4"/>
  <c r="L36" i="4" s="1"/>
  <c r="L35" i="4" s="1"/>
  <c r="I37" i="4"/>
  <c r="I36" i="4" s="1"/>
  <c r="I35" i="4" s="1"/>
  <c r="L365" i="3"/>
  <c r="K365" i="3"/>
  <c r="K364" i="3" s="1"/>
  <c r="J365" i="3"/>
  <c r="I365" i="3"/>
  <c r="I364" i="3" s="1"/>
  <c r="L364" i="3"/>
  <c r="J364" i="3"/>
  <c r="L362" i="3"/>
  <c r="K362" i="3"/>
  <c r="J362" i="3"/>
  <c r="J361" i="3" s="1"/>
  <c r="I362" i="3"/>
  <c r="L361" i="3"/>
  <c r="K361" i="3"/>
  <c r="I361" i="3"/>
  <c r="L359" i="3"/>
  <c r="L358" i="3" s="1"/>
  <c r="K359" i="3"/>
  <c r="K358" i="3" s="1"/>
  <c r="J359" i="3"/>
  <c r="J358" i="3" s="1"/>
  <c r="I359" i="3"/>
  <c r="I358" i="3" s="1"/>
  <c r="L355" i="3"/>
  <c r="K355" i="3"/>
  <c r="K354" i="3" s="1"/>
  <c r="J355" i="3"/>
  <c r="I355" i="3"/>
  <c r="L354" i="3"/>
  <c r="J354" i="3"/>
  <c r="I354" i="3"/>
  <c r="L351" i="3"/>
  <c r="L350" i="3" s="1"/>
  <c r="K351" i="3"/>
  <c r="J351" i="3"/>
  <c r="J350" i="3" s="1"/>
  <c r="I351" i="3"/>
  <c r="I350" i="3" s="1"/>
  <c r="K350" i="3"/>
  <c r="L347" i="3"/>
  <c r="L346" i="3" s="1"/>
  <c r="K347" i="3"/>
  <c r="J347" i="3"/>
  <c r="J346" i="3" s="1"/>
  <c r="I347" i="3"/>
  <c r="K346" i="3"/>
  <c r="I346" i="3"/>
  <c r="L343" i="3"/>
  <c r="K343" i="3"/>
  <c r="J343" i="3"/>
  <c r="I343" i="3"/>
  <c r="L340" i="3"/>
  <c r="K340" i="3"/>
  <c r="J340" i="3"/>
  <c r="I340" i="3"/>
  <c r="L338" i="3"/>
  <c r="L337" i="3" s="1"/>
  <c r="K338" i="3"/>
  <c r="J338" i="3"/>
  <c r="J337" i="3" s="1"/>
  <c r="J336" i="3" s="1"/>
  <c r="I338" i="3"/>
  <c r="I337" i="3" s="1"/>
  <c r="I336" i="3" s="1"/>
  <c r="K337" i="3"/>
  <c r="L333" i="3"/>
  <c r="L332" i="3" s="1"/>
  <c r="K333" i="3"/>
  <c r="J333" i="3"/>
  <c r="J332" i="3" s="1"/>
  <c r="I333" i="3"/>
  <c r="I332" i="3" s="1"/>
  <c r="K332" i="3"/>
  <c r="L330" i="3"/>
  <c r="L329" i="3" s="1"/>
  <c r="K330" i="3"/>
  <c r="J330" i="3"/>
  <c r="J329" i="3" s="1"/>
  <c r="I330" i="3"/>
  <c r="K329" i="3"/>
  <c r="I329" i="3"/>
  <c r="L327" i="3"/>
  <c r="K327" i="3"/>
  <c r="K326" i="3" s="1"/>
  <c r="J327" i="3"/>
  <c r="I327" i="3"/>
  <c r="I326" i="3" s="1"/>
  <c r="L326" i="3"/>
  <c r="J326" i="3"/>
  <c r="L323" i="3"/>
  <c r="L322" i="3" s="1"/>
  <c r="K323" i="3"/>
  <c r="J323" i="3"/>
  <c r="J322" i="3" s="1"/>
  <c r="I323" i="3"/>
  <c r="I322" i="3" s="1"/>
  <c r="K322" i="3"/>
  <c r="L319" i="3"/>
  <c r="L318" i="3" s="1"/>
  <c r="K319" i="3"/>
  <c r="J319" i="3"/>
  <c r="J318" i="3" s="1"/>
  <c r="I319" i="3"/>
  <c r="K318" i="3"/>
  <c r="I318" i="3"/>
  <c r="L315" i="3"/>
  <c r="K315" i="3"/>
  <c r="K314" i="3" s="1"/>
  <c r="J315" i="3"/>
  <c r="I315" i="3"/>
  <c r="L314" i="3"/>
  <c r="J314" i="3"/>
  <c r="I314" i="3"/>
  <c r="L311" i="3"/>
  <c r="K311" i="3"/>
  <c r="J311" i="3"/>
  <c r="I311" i="3"/>
  <c r="L308" i="3"/>
  <c r="K308" i="3"/>
  <c r="K305" i="3" s="1"/>
  <c r="J308" i="3"/>
  <c r="I308" i="3"/>
  <c r="L306" i="3"/>
  <c r="L305" i="3" s="1"/>
  <c r="K306" i="3"/>
  <c r="J306" i="3"/>
  <c r="J305" i="3" s="1"/>
  <c r="J304" i="3" s="1"/>
  <c r="J303" i="3" s="1"/>
  <c r="I306" i="3"/>
  <c r="I305" i="3"/>
  <c r="L300" i="3"/>
  <c r="L299" i="3" s="1"/>
  <c r="K300" i="3"/>
  <c r="J300" i="3"/>
  <c r="J299" i="3" s="1"/>
  <c r="I300" i="3"/>
  <c r="I299" i="3" s="1"/>
  <c r="K299" i="3"/>
  <c r="L297" i="3"/>
  <c r="L296" i="3" s="1"/>
  <c r="K297" i="3"/>
  <c r="J297" i="3"/>
  <c r="J296" i="3" s="1"/>
  <c r="I297" i="3"/>
  <c r="K296" i="3"/>
  <c r="I296" i="3"/>
  <c r="L294" i="3"/>
  <c r="K294" i="3"/>
  <c r="K293" i="3" s="1"/>
  <c r="J294" i="3"/>
  <c r="I294" i="3"/>
  <c r="I293" i="3" s="1"/>
  <c r="L293" i="3"/>
  <c r="J293" i="3"/>
  <c r="L290" i="3"/>
  <c r="L289" i="3" s="1"/>
  <c r="K290" i="3"/>
  <c r="J290" i="3"/>
  <c r="J289" i="3" s="1"/>
  <c r="I290" i="3"/>
  <c r="I289" i="3" s="1"/>
  <c r="K289" i="3"/>
  <c r="L286" i="3"/>
  <c r="L285" i="3" s="1"/>
  <c r="K286" i="3"/>
  <c r="J286" i="3"/>
  <c r="J285" i="3" s="1"/>
  <c r="I286" i="3"/>
  <c r="K285" i="3"/>
  <c r="I285" i="3"/>
  <c r="L282" i="3"/>
  <c r="K282" i="3"/>
  <c r="K281" i="3" s="1"/>
  <c r="J282" i="3"/>
  <c r="I282" i="3"/>
  <c r="L281" i="3"/>
  <c r="J281" i="3"/>
  <c r="I281" i="3"/>
  <c r="L278" i="3"/>
  <c r="K278" i="3"/>
  <c r="J278" i="3"/>
  <c r="I278" i="3"/>
  <c r="L275" i="3"/>
  <c r="K275" i="3"/>
  <c r="J275" i="3"/>
  <c r="I275" i="3"/>
  <c r="L273" i="3"/>
  <c r="L272" i="3" s="1"/>
  <c r="K273" i="3"/>
  <c r="K272" i="3" s="1"/>
  <c r="J273" i="3"/>
  <c r="J272" i="3" s="1"/>
  <c r="J271" i="3" s="1"/>
  <c r="I273" i="3"/>
  <c r="I272" i="3"/>
  <c r="L268" i="3"/>
  <c r="L267" i="3" s="1"/>
  <c r="K268" i="3"/>
  <c r="K267" i="3" s="1"/>
  <c r="J268" i="3"/>
  <c r="J267" i="3" s="1"/>
  <c r="I268" i="3"/>
  <c r="I267" i="3"/>
  <c r="L265" i="3"/>
  <c r="K265" i="3"/>
  <c r="K264" i="3" s="1"/>
  <c r="J265" i="3"/>
  <c r="I265" i="3"/>
  <c r="L264" i="3"/>
  <c r="J264" i="3"/>
  <c r="I264" i="3"/>
  <c r="L262" i="3"/>
  <c r="L261" i="3" s="1"/>
  <c r="K262" i="3"/>
  <c r="J262" i="3"/>
  <c r="J261" i="3" s="1"/>
  <c r="I262" i="3"/>
  <c r="I261" i="3" s="1"/>
  <c r="K261" i="3"/>
  <c r="L258" i="3"/>
  <c r="L257" i="3" s="1"/>
  <c r="K258" i="3"/>
  <c r="K257" i="3" s="1"/>
  <c r="J258" i="3"/>
  <c r="J257" i="3" s="1"/>
  <c r="I258" i="3"/>
  <c r="I257" i="3"/>
  <c r="L254" i="3"/>
  <c r="K254" i="3"/>
  <c r="K253" i="3" s="1"/>
  <c r="J254" i="3"/>
  <c r="I254" i="3"/>
  <c r="L253" i="3"/>
  <c r="J253" i="3"/>
  <c r="I253" i="3"/>
  <c r="L250" i="3"/>
  <c r="L249" i="3" s="1"/>
  <c r="K250" i="3"/>
  <c r="J250" i="3"/>
  <c r="J249" i="3" s="1"/>
  <c r="I250" i="3"/>
  <c r="I249" i="3" s="1"/>
  <c r="I239" i="3" s="1"/>
  <c r="K249" i="3"/>
  <c r="L246" i="3"/>
  <c r="K246" i="3"/>
  <c r="J246" i="3"/>
  <c r="I246" i="3"/>
  <c r="L243" i="3"/>
  <c r="K243" i="3"/>
  <c r="J243" i="3"/>
  <c r="I243" i="3"/>
  <c r="L241" i="3"/>
  <c r="K241" i="3"/>
  <c r="K240" i="3" s="1"/>
  <c r="K239" i="3" s="1"/>
  <c r="J241" i="3"/>
  <c r="I241" i="3"/>
  <c r="L240" i="3"/>
  <c r="L239" i="3" s="1"/>
  <c r="J240" i="3"/>
  <c r="I240" i="3"/>
  <c r="L234" i="3"/>
  <c r="L233" i="3" s="1"/>
  <c r="L232" i="3" s="1"/>
  <c r="K234" i="3"/>
  <c r="J234" i="3"/>
  <c r="J233" i="3" s="1"/>
  <c r="J232" i="3" s="1"/>
  <c r="I234" i="3"/>
  <c r="K233" i="3"/>
  <c r="I233" i="3"/>
  <c r="I232" i="3" s="1"/>
  <c r="K232" i="3"/>
  <c r="L230" i="3"/>
  <c r="L229" i="3" s="1"/>
  <c r="L228" i="3" s="1"/>
  <c r="K230" i="3"/>
  <c r="K229" i="3" s="1"/>
  <c r="K228" i="3" s="1"/>
  <c r="J230" i="3"/>
  <c r="J229" i="3" s="1"/>
  <c r="J228" i="3" s="1"/>
  <c r="I230" i="3"/>
  <c r="I229" i="3"/>
  <c r="I228" i="3" s="1"/>
  <c r="L221" i="3"/>
  <c r="L220" i="3" s="1"/>
  <c r="K221" i="3"/>
  <c r="K220" i="3" s="1"/>
  <c r="J221" i="3"/>
  <c r="J220" i="3" s="1"/>
  <c r="I221" i="3"/>
  <c r="I220" i="3"/>
  <c r="I216" i="3" s="1"/>
  <c r="L218" i="3"/>
  <c r="K218" i="3"/>
  <c r="K217" i="3" s="1"/>
  <c r="J218" i="3"/>
  <c r="I218" i="3"/>
  <c r="L217" i="3"/>
  <c r="L216" i="3" s="1"/>
  <c r="J217" i="3"/>
  <c r="J216" i="3" s="1"/>
  <c r="I217" i="3"/>
  <c r="L211" i="3"/>
  <c r="K211" i="3"/>
  <c r="K210" i="3" s="1"/>
  <c r="K209" i="3" s="1"/>
  <c r="J211" i="3"/>
  <c r="I211" i="3"/>
  <c r="L210" i="3"/>
  <c r="L209" i="3" s="1"/>
  <c r="J210" i="3"/>
  <c r="J209" i="3" s="1"/>
  <c r="I210" i="3"/>
  <c r="I209" i="3"/>
  <c r="L207" i="3"/>
  <c r="K207" i="3"/>
  <c r="K206" i="3" s="1"/>
  <c r="J207" i="3"/>
  <c r="I207" i="3"/>
  <c r="L206" i="3"/>
  <c r="J206" i="3"/>
  <c r="I206" i="3"/>
  <c r="L202" i="3"/>
  <c r="L201" i="3" s="1"/>
  <c r="K202" i="3"/>
  <c r="J202" i="3"/>
  <c r="J201" i="3" s="1"/>
  <c r="I202" i="3"/>
  <c r="I201" i="3" s="1"/>
  <c r="K201" i="3"/>
  <c r="L196" i="3"/>
  <c r="L195" i="3" s="1"/>
  <c r="K196" i="3"/>
  <c r="K195" i="3" s="1"/>
  <c r="J196" i="3"/>
  <c r="J195" i="3" s="1"/>
  <c r="I196" i="3"/>
  <c r="I195" i="3"/>
  <c r="L191" i="3"/>
  <c r="K191" i="3"/>
  <c r="K190" i="3" s="1"/>
  <c r="J191" i="3"/>
  <c r="I191" i="3"/>
  <c r="L190" i="3"/>
  <c r="J190" i="3"/>
  <c r="I190" i="3"/>
  <c r="L188" i="3"/>
  <c r="L187" i="3" s="1"/>
  <c r="L186" i="3" s="1"/>
  <c r="K188" i="3"/>
  <c r="J188" i="3"/>
  <c r="J187" i="3" s="1"/>
  <c r="J186" i="3" s="1"/>
  <c r="I188" i="3"/>
  <c r="I187" i="3" s="1"/>
  <c r="K187" i="3"/>
  <c r="L180" i="3"/>
  <c r="L179" i="3" s="1"/>
  <c r="K180" i="3"/>
  <c r="K179" i="3" s="1"/>
  <c r="J180" i="3"/>
  <c r="J179" i="3" s="1"/>
  <c r="I180" i="3"/>
  <c r="I179" i="3"/>
  <c r="I173" i="3" s="1"/>
  <c r="L175" i="3"/>
  <c r="K175" i="3"/>
  <c r="K174" i="3" s="1"/>
  <c r="K173" i="3" s="1"/>
  <c r="J175" i="3"/>
  <c r="I175" i="3"/>
  <c r="L174" i="3"/>
  <c r="J174" i="3"/>
  <c r="I174" i="3"/>
  <c r="L171" i="3"/>
  <c r="K171" i="3"/>
  <c r="K170" i="3" s="1"/>
  <c r="K169" i="3" s="1"/>
  <c r="J171" i="3"/>
  <c r="I171" i="3"/>
  <c r="I170" i="3" s="1"/>
  <c r="I169" i="3" s="1"/>
  <c r="I168" i="3" s="1"/>
  <c r="L170" i="3"/>
  <c r="L169" i="3" s="1"/>
  <c r="J170" i="3"/>
  <c r="J169" i="3" s="1"/>
  <c r="L166" i="3"/>
  <c r="L165" i="3" s="1"/>
  <c r="K166" i="3"/>
  <c r="K165" i="3" s="1"/>
  <c r="J166" i="3"/>
  <c r="J165" i="3" s="1"/>
  <c r="I166" i="3"/>
  <c r="I165" i="3"/>
  <c r="L161" i="3"/>
  <c r="K161" i="3"/>
  <c r="K160" i="3" s="1"/>
  <c r="J161" i="3"/>
  <c r="I161" i="3"/>
  <c r="L160" i="3"/>
  <c r="L159" i="3" s="1"/>
  <c r="L158" i="3" s="1"/>
  <c r="J160" i="3"/>
  <c r="I160" i="3"/>
  <c r="I159" i="3"/>
  <c r="I158" i="3" s="1"/>
  <c r="L155" i="3"/>
  <c r="L154" i="3" s="1"/>
  <c r="L153" i="3" s="1"/>
  <c r="K155" i="3"/>
  <c r="K154" i="3" s="1"/>
  <c r="K153" i="3" s="1"/>
  <c r="J155" i="3"/>
  <c r="J154" i="3" s="1"/>
  <c r="J153" i="3" s="1"/>
  <c r="I155" i="3"/>
  <c r="I154" i="3"/>
  <c r="I153" i="3" s="1"/>
  <c r="L151" i="3"/>
  <c r="L150" i="3" s="1"/>
  <c r="K151" i="3"/>
  <c r="K150" i="3" s="1"/>
  <c r="J151" i="3"/>
  <c r="J150" i="3" s="1"/>
  <c r="I151" i="3"/>
  <c r="I150" i="3"/>
  <c r="L147" i="3"/>
  <c r="K147" i="3"/>
  <c r="K146" i="3" s="1"/>
  <c r="K145" i="3" s="1"/>
  <c r="J147" i="3"/>
  <c r="I147" i="3"/>
  <c r="L146" i="3"/>
  <c r="L145" i="3" s="1"/>
  <c r="J146" i="3"/>
  <c r="J145" i="3" s="1"/>
  <c r="I146" i="3"/>
  <c r="I145" i="3"/>
  <c r="L142" i="3"/>
  <c r="K142" i="3"/>
  <c r="K141" i="3" s="1"/>
  <c r="K140" i="3" s="1"/>
  <c r="J142" i="3"/>
  <c r="I142" i="3"/>
  <c r="L141" i="3"/>
  <c r="L140" i="3" s="1"/>
  <c r="J141" i="3"/>
  <c r="J140" i="3" s="1"/>
  <c r="J139" i="3" s="1"/>
  <c r="I141" i="3"/>
  <c r="I140" i="3"/>
  <c r="I139" i="3" s="1"/>
  <c r="L137" i="3"/>
  <c r="L136" i="3" s="1"/>
  <c r="L135" i="3" s="1"/>
  <c r="K137" i="3"/>
  <c r="K136" i="3" s="1"/>
  <c r="K135" i="3" s="1"/>
  <c r="J137" i="3"/>
  <c r="J136" i="3" s="1"/>
  <c r="J135" i="3" s="1"/>
  <c r="I137" i="3"/>
  <c r="I136" i="3"/>
  <c r="I135" i="3" s="1"/>
  <c r="L133" i="3"/>
  <c r="L132" i="3" s="1"/>
  <c r="L131" i="3" s="1"/>
  <c r="K133" i="3"/>
  <c r="K132" i="3" s="1"/>
  <c r="K131" i="3" s="1"/>
  <c r="J133" i="3"/>
  <c r="J132" i="3" s="1"/>
  <c r="J131" i="3" s="1"/>
  <c r="I133" i="3"/>
  <c r="I132" i="3"/>
  <c r="I131" i="3" s="1"/>
  <c r="L129" i="3"/>
  <c r="L128" i="3" s="1"/>
  <c r="L127" i="3" s="1"/>
  <c r="K129" i="3"/>
  <c r="K128" i="3" s="1"/>
  <c r="K127" i="3" s="1"/>
  <c r="J129" i="3"/>
  <c r="J128" i="3" s="1"/>
  <c r="J127" i="3" s="1"/>
  <c r="I129" i="3"/>
  <c r="I128" i="3"/>
  <c r="I127" i="3" s="1"/>
  <c r="L125" i="3"/>
  <c r="L124" i="3" s="1"/>
  <c r="L123" i="3" s="1"/>
  <c r="K125" i="3"/>
  <c r="K124" i="3" s="1"/>
  <c r="K123" i="3" s="1"/>
  <c r="J125" i="3"/>
  <c r="J124" i="3" s="1"/>
  <c r="J123" i="3" s="1"/>
  <c r="I125" i="3"/>
  <c r="I124" i="3"/>
  <c r="I123" i="3" s="1"/>
  <c r="L121" i="3"/>
  <c r="L120" i="3" s="1"/>
  <c r="L119" i="3" s="1"/>
  <c r="K121" i="3"/>
  <c r="K120" i="3" s="1"/>
  <c r="K119" i="3" s="1"/>
  <c r="J121" i="3"/>
  <c r="J120" i="3" s="1"/>
  <c r="J119" i="3" s="1"/>
  <c r="I121" i="3"/>
  <c r="I120" i="3"/>
  <c r="I119" i="3" s="1"/>
  <c r="L116" i="3"/>
  <c r="L115" i="3" s="1"/>
  <c r="L114" i="3" s="1"/>
  <c r="K116" i="3"/>
  <c r="K115" i="3" s="1"/>
  <c r="K114" i="3" s="1"/>
  <c r="J116" i="3"/>
  <c r="J115" i="3" s="1"/>
  <c r="J114" i="3" s="1"/>
  <c r="I116" i="3"/>
  <c r="I115" i="3"/>
  <c r="I114" i="3" s="1"/>
  <c r="L110" i="3"/>
  <c r="L109" i="3" s="1"/>
  <c r="K110" i="3"/>
  <c r="J110" i="3"/>
  <c r="J109" i="3" s="1"/>
  <c r="I110" i="3"/>
  <c r="I109" i="3" s="1"/>
  <c r="K109" i="3"/>
  <c r="L106" i="3"/>
  <c r="L105" i="3" s="1"/>
  <c r="L104" i="3" s="1"/>
  <c r="K106" i="3"/>
  <c r="K105" i="3" s="1"/>
  <c r="K104" i="3" s="1"/>
  <c r="J106" i="3"/>
  <c r="J105" i="3" s="1"/>
  <c r="I106" i="3"/>
  <c r="I105" i="3"/>
  <c r="L101" i="3"/>
  <c r="L100" i="3" s="1"/>
  <c r="L99" i="3" s="1"/>
  <c r="K101" i="3"/>
  <c r="K100" i="3" s="1"/>
  <c r="K99" i="3" s="1"/>
  <c r="J101" i="3"/>
  <c r="J100" i="3" s="1"/>
  <c r="J99" i="3" s="1"/>
  <c r="I101" i="3"/>
  <c r="I100" i="3"/>
  <c r="I99" i="3" s="1"/>
  <c r="L96" i="3"/>
  <c r="L95" i="3" s="1"/>
  <c r="L94" i="3" s="1"/>
  <c r="K96" i="3"/>
  <c r="K95" i="3" s="1"/>
  <c r="K94" i="3" s="1"/>
  <c r="K93" i="3" s="1"/>
  <c r="J96" i="3"/>
  <c r="J95" i="3" s="1"/>
  <c r="J94" i="3" s="1"/>
  <c r="I96" i="3"/>
  <c r="I95" i="3"/>
  <c r="I94" i="3" s="1"/>
  <c r="L89" i="3"/>
  <c r="L88" i="3" s="1"/>
  <c r="L87" i="3" s="1"/>
  <c r="L86" i="3" s="1"/>
  <c r="K89" i="3"/>
  <c r="J89" i="3"/>
  <c r="J88" i="3" s="1"/>
  <c r="J87" i="3" s="1"/>
  <c r="J86" i="3" s="1"/>
  <c r="I89" i="3"/>
  <c r="I88" i="3" s="1"/>
  <c r="I87" i="3" s="1"/>
  <c r="I86" i="3" s="1"/>
  <c r="K88" i="3"/>
  <c r="K87" i="3"/>
  <c r="K86" i="3" s="1"/>
  <c r="L84" i="3"/>
  <c r="K84" i="3"/>
  <c r="K83" i="3" s="1"/>
  <c r="K82" i="3" s="1"/>
  <c r="J84" i="3"/>
  <c r="I84" i="3"/>
  <c r="L83" i="3"/>
  <c r="L82" i="3" s="1"/>
  <c r="J83" i="3"/>
  <c r="J82" i="3" s="1"/>
  <c r="I83" i="3"/>
  <c r="I82" i="3"/>
  <c r="L78" i="3"/>
  <c r="K78" i="3"/>
  <c r="K77" i="3" s="1"/>
  <c r="J78" i="3"/>
  <c r="I78" i="3"/>
  <c r="L77" i="3"/>
  <c r="J77" i="3"/>
  <c r="I77" i="3"/>
  <c r="L73" i="3"/>
  <c r="L72" i="3" s="1"/>
  <c r="K73" i="3"/>
  <c r="J73" i="3"/>
  <c r="J72" i="3" s="1"/>
  <c r="I73" i="3"/>
  <c r="I72" i="3" s="1"/>
  <c r="K72" i="3"/>
  <c r="L68" i="3"/>
  <c r="L67" i="3" s="1"/>
  <c r="K68" i="3"/>
  <c r="K67" i="3" s="1"/>
  <c r="K66" i="3" s="1"/>
  <c r="J68" i="3"/>
  <c r="J67" i="3" s="1"/>
  <c r="J66" i="3" s="1"/>
  <c r="J65" i="3" s="1"/>
  <c r="I68" i="3"/>
  <c r="I67" i="3"/>
  <c r="I66" i="3" s="1"/>
  <c r="I65" i="3" s="1"/>
  <c r="L49" i="3"/>
  <c r="L48" i="3" s="1"/>
  <c r="L47" i="3" s="1"/>
  <c r="L46" i="3" s="1"/>
  <c r="K49" i="3"/>
  <c r="K48" i="3" s="1"/>
  <c r="K47" i="3" s="1"/>
  <c r="K46" i="3" s="1"/>
  <c r="J49" i="3"/>
  <c r="J48" i="3" s="1"/>
  <c r="J47" i="3" s="1"/>
  <c r="J46" i="3" s="1"/>
  <c r="I49" i="3"/>
  <c r="I48" i="3" s="1"/>
  <c r="I47" i="3" s="1"/>
  <c r="I46" i="3" s="1"/>
  <c r="L44" i="3"/>
  <c r="K44" i="3"/>
  <c r="K43" i="3" s="1"/>
  <c r="K42" i="3" s="1"/>
  <c r="J44" i="3"/>
  <c r="I44" i="3"/>
  <c r="I43" i="3" s="1"/>
  <c r="I42" i="3" s="1"/>
  <c r="L43" i="3"/>
  <c r="L42" i="3" s="1"/>
  <c r="J43" i="3"/>
  <c r="J42" i="3" s="1"/>
  <c r="L40" i="3"/>
  <c r="K40" i="3"/>
  <c r="J40" i="3"/>
  <c r="I40" i="3"/>
  <c r="L38" i="3"/>
  <c r="L37" i="3" s="1"/>
  <c r="L36" i="3" s="1"/>
  <c r="L35" i="3" s="1"/>
  <c r="K38" i="3"/>
  <c r="K37" i="3" s="1"/>
  <c r="K36" i="3" s="1"/>
  <c r="K35" i="3" s="1"/>
  <c r="J38" i="3"/>
  <c r="J37" i="3" s="1"/>
  <c r="J36" i="3" s="1"/>
  <c r="I38" i="3"/>
  <c r="I37" i="3"/>
  <c r="I36" i="3" s="1"/>
  <c r="I35" i="3" s="1"/>
  <c r="L365" i="2"/>
  <c r="L364" i="2" s="1"/>
  <c r="K365" i="2"/>
  <c r="K364" i="2" s="1"/>
  <c r="J365" i="2"/>
  <c r="I365" i="2"/>
  <c r="I364" i="2" s="1"/>
  <c r="J364" i="2"/>
  <c r="L362" i="2"/>
  <c r="L361" i="2" s="1"/>
  <c r="K362" i="2"/>
  <c r="J362" i="2"/>
  <c r="I362" i="2"/>
  <c r="K361" i="2"/>
  <c r="J361" i="2"/>
  <c r="I361" i="2"/>
  <c r="L359" i="2"/>
  <c r="K359" i="2"/>
  <c r="J359" i="2"/>
  <c r="J358" i="2" s="1"/>
  <c r="I359" i="2"/>
  <c r="L358" i="2"/>
  <c r="K358" i="2"/>
  <c r="I358" i="2"/>
  <c r="L355" i="2"/>
  <c r="L354" i="2" s="1"/>
  <c r="K355" i="2"/>
  <c r="K354" i="2" s="1"/>
  <c r="J355" i="2"/>
  <c r="I355" i="2"/>
  <c r="I354" i="2" s="1"/>
  <c r="J354" i="2"/>
  <c r="L351" i="2"/>
  <c r="L350" i="2" s="1"/>
  <c r="K351" i="2"/>
  <c r="K350" i="2" s="1"/>
  <c r="J351" i="2"/>
  <c r="I351" i="2"/>
  <c r="I350" i="2" s="1"/>
  <c r="J350" i="2"/>
  <c r="L347" i="2"/>
  <c r="K347" i="2"/>
  <c r="J347" i="2"/>
  <c r="J346" i="2" s="1"/>
  <c r="I347" i="2"/>
  <c r="L346" i="2"/>
  <c r="K346" i="2"/>
  <c r="I346" i="2"/>
  <c r="L343" i="2"/>
  <c r="K343" i="2"/>
  <c r="J343" i="2"/>
  <c r="I343" i="2"/>
  <c r="L340" i="2"/>
  <c r="K340" i="2"/>
  <c r="J340" i="2"/>
  <c r="I340" i="2"/>
  <c r="L338" i="2"/>
  <c r="L337" i="2" s="1"/>
  <c r="L336" i="2" s="1"/>
  <c r="K338" i="2"/>
  <c r="K337" i="2" s="1"/>
  <c r="K336" i="2" s="1"/>
  <c r="J338" i="2"/>
  <c r="I338" i="2"/>
  <c r="I337" i="2" s="1"/>
  <c r="J337" i="2"/>
  <c r="L333" i="2"/>
  <c r="L332" i="2" s="1"/>
  <c r="K333" i="2"/>
  <c r="K332" i="2" s="1"/>
  <c r="J333" i="2"/>
  <c r="I333" i="2"/>
  <c r="I332" i="2" s="1"/>
  <c r="J332" i="2"/>
  <c r="L330" i="2"/>
  <c r="K330" i="2"/>
  <c r="J330" i="2"/>
  <c r="J329" i="2" s="1"/>
  <c r="I330" i="2"/>
  <c r="L329" i="2"/>
  <c r="K329" i="2"/>
  <c r="I329" i="2"/>
  <c r="L327" i="2"/>
  <c r="L326" i="2" s="1"/>
  <c r="K327" i="2"/>
  <c r="K326" i="2" s="1"/>
  <c r="J327" i="2"/>
  <c r="I327" i="2"/>
  <c r="I326" i="2" s="1"/>
  <c r="J326" i="2"/>
  <c r="L323" i="2"/>
  <c r="L322" i="2" s="1"/>
  <c r="K323" i="2"/>
  <c r="K322" i="2" s="1"/>
  <c r="J323" i="2"/>
  <c r="I323" i="2"/>
  <c r="I322" i="2" s="1"/>
  <c r="J322" i="2"/>
  <c r="L319" i="2"/>
  <c r="K319" i="2"/>
  <c r="J319" i="2"/>
  <c r="J318" i="2" s="1"/>
  <c r="I319" i="2"/>
  <c r="L318" i="2"/>
  <c r="K318" i="2"/>
  <c r="I318" i="2"/>
  <c r="L315" i="2"/>
  <c r="K315" i="2"/>
  <c r="J315" i="2"/>
  <c r="I315" i="2"/>
  <c r="L314" i="2"/>
  <c r="K314" i="2"/>
  <c r="J314" i="2"/>
  <c r="I314" i="2"/>
  <c r="L311" i="2"/>
  <c r="K311" i="2"/>
  <c r="J311" i="2"/>
  <c r="I311" i="2"/>
  <c r="L308" i="2"/>
  <c r="K308" i="2"/>
  <c r="J308" i="2"/>
  <c r="I308" i="2"/>
  <c r="L306" i="2"/>
  <c r="K306" i="2"/>
  <c r="J306" i="2"/>
  <c r="J305" i="2" s="1"/>
  <c r="I306" i="2"/>
  <c r="L305" i="2"/>
  <c r="L304" i="2" s="1"/>
  <c r="L303" i="2" s="1"/>
  <c r="K305" i="2"/>
  <c r="I305" i="2"/>
  <c r="L300" i="2"/>
  <c r="L299" i="2" s="1"/>
  <c r="K300" i="2"/>
  <c r="K299" i="2" s="1"/>
  <c r="J300" i="2"/>
  <c r="I300" i="2"/>
  <c r="I299" i="2" s="1"/>
  <c r="J299" i="2"/>
  <c r="L297" i="2"/>
  <c r="K297" i="2"/>
  <c r="J297" i="2"/>
  <c r="J296" i="2" s="1"/>
  <c r="I297" i="2"/>
  <c r="L296" i="2"/>
  <c r="K296" i="2"/>
  <c r="I296" i="2"/>
  <c r="L294" i="2"/>
  <c r="L293" i="2" s="1"/>
  <c r="K294" i="2"/>
  <c r="J294" i="2"/>
  <c r="I294" i="2"/>
  <c r="I293" i="2" s="1"/>
  <c r="K293" i="2"/>
  <c r="J293" i="2"/>
  <c r="L290" i="2"/>
  <c r="L289" i="2" s="1"/>
  <c r="K290" i="2"/>
  <c r="K289" i="2" s="1"/>
  <c r="J290" i="2"/>
  <c r="I290" i="2"/>
  <c r="I289" i="2" s="1"/>
  <c r="J289" i="2"/>
  <c r="L286" i="2"/>
  <c r="K286" i="2"/>
  <c r="J286" i="2"/>
  <c r="J285" i="2" s="1"/>
  <c r="I286" i="2"/>
  <c r="L285" i="2"/>
  <c r="K285" i="2"/>
  <c r="I285" i="2"/>
  <c r="L282" i="2"/>
  <c r="L281" i="2" s="1"/>
  <c r="K282" i="2"/>
  <c r="J282" i="2"/>
  <c r="I282" i="2"/>
  <c r="K281" i="2"/>
  <c r="J281" i="2"/>
  <c r="I281" i="2"/>
  <c r="L278" i="2"/>
  <c r="K278" i="2"/>
  <c r="J278" i="2"/>
  <c r="I278" i="2"/>
  <c r="L275" i="2"/>
  <c r="K275" i="2"/>
  <c r="J275" i="2"/>
  <c r="I275" i="2"/>
  <c r="L273" i="2"/>
  <c r="K273" i="2"/>
  <c r="J273" i="2"/>
  <c r="J272" i="2" s="1"/>
  <c r="J271" i="2" s="1"/>
  <c r="I273" i="2"/>
  <c r="L272" i="2"/>
  <c r="K272" i="2"/>
  <c r="K271" i="2" s="1"/>
  <c r="I272" i="2"/>
  <c r="L268" i="2"/>
  <c r="K268" i="2"/>
  <c r="K267" i="2" s="1"/>
  <c r="J268" i="2"/>
  <c r="J267" i="2" s="1"/>
  <c r="I268" i="2"/>
  <c r="L267" i="2"/>
  <c r="I267" i="2"/>
  <c r="L265" i="2"/>
  <c r="L264" i="2" s="1"/>
  <c r="K265" i="2"/>
  <c r="J265" i="2"/>
  <c r="I265" i="2"/>
  <c r="I264" i="2" s="1"/>
  <c r="K264" i="2"/>
  <c r="J264" i="2"/>
  <c r="L262" i="2"/>
  <c r="L261" i="2" s="1"/>
  <c r="K262" i="2"/>
  <c r="K261" i="2" s="1"/>
  <c r="J262" i="2"/>
  <c r="I262" i="2"/>
  <c r="I261" i="2" s="1"/>
  <c r="J261" i="2"/>
  <c r="L258" i="2"/>
  <c r="K258" i="2"/>
  <c r="K257" i="2" s="1"/>
  <c r="J258" i="2"/>
  <c r="J257" i="2" s="1"/>
  <c r="I258" i="2"/>
  <c r="L257" i="2"/>
  <c r="I257" i="2"/>
  <c r="L254" i="2"/>
  <c r="L253" i="2" s="1"/>
  <c r="K254" i="2"/>
  <c r="J254" i="2"/>
  <c r="I254" i="2"/>
  <c r="I253" i="2" s="1"/>
  <c r="K253" i="2"/>
  <c r="J253" i="2"/>
  <c r="L250" i="2"/>
  <c r="L249" i="2" s="1"/>
  <c r="K250" i="2"/>
  <c r="J250" i="2"/>
  <c r="I250" i="2"/>
  <c r="I249" i="2" s="1"/>
  <c r="K249" i="2"/>
  <c r="J249" i="2"/>
  <c r="L246" i="2"/>
  <c r="K246" i="2"/>
  <c r="J246" i="2"/>
  <c r="I246" i="2"/>
  <c r="L243" i="2"/>
  <c r="K243" i="2"/>
  <c r="J243" i="2"/>
  <c r="I243" i="2"/>
  <c r="L241" i="2"/>
  <c r="L240" i="2" s="1"/>
  <c r="K241" i="2"/>
  <c r="J241" i="2"/>
  <c r="I241" i="2"/>
  <c r="I240" i="2" s="1"/>
  <c r="K240" i="2"/>
  <c r="J240" i="2"/>
  <c r="J239" i="2" s="1"/>
  <c r="J238" i="2" s="1"/>
  <c r="L234" i="2"/>
  <c r="K234" i="2"/>
  <c r="K233" i="2" s="1"/>
  <c r="K232" i="2" s="1"/>
  <c r="J234" i="2"/>
  <c r="J233" i="2" s="1"/>
  <c r="J232" i="2" s="1"/>
  <c r="I234" i="2"/>
  <c r="L233" i="2"/>
  <c r="L232" i="2" s="1"/>
  <c r="I233" i="2"/>
  <c r="I232" i="2" s="1"/>
  <c r="L230" i="2"/>
  <c r="K230" i="2"/>
  <c r="K229" i="2" s="1"/>
  <c r="K228" i="2" s="1"/>
  <c r="J230" i="2"/>
  <c r="J229" i="2" s="1"/>
  <c r="J228" i="2" s="1"/>
  <c r="I230" i="2"/>
  <c r="L229" i="2"/>
  <c r="L228" i="2" s="1"/>
  <c r="I229" i="2"/>
  <c r="I228" i="2" s="1"/>
  <c r="L221" i="2"/>
  <c r="K221" i="2"/>
  <c r="K220" i="2" s="1"/>
  <c r="J221" i="2"/>
  <c r="J220" i="2" s="1"/>
  <c r="I221" i="2"/>
  <c r="L220" i="2"/>
  <c r="I220" i="2"/>
  <c r="L218" i="2"/>
  <c r="K218" i="2"/>
  <c r="J218" i="2"/>
  <c r="I218" i="2"/>
  <c r="L217" i="2"/>
  <c r="K217" i="2"/>
  <c r="K216" i="2" s="1"/>
  <c r="J217" i="2"/>
  <c r="J216" i="2" s="1"/>
  <c r="I217" i="2"/>
  <c r="L216" i="2"/>
  <c r="I216" i="2"/>
  <c r="L211" i="2"/>
  <c r="K211" i="2"/>
  <c r="J211" i="2"/>
  <c r="I211" i="2"/>
  <c r="L210" i="2"/>
  <c r="K210" i="2"/>
  <c r="K209" i="2" s="1"/>
  <c r="J210" i="2"/>
  <c r="J209" i="2" s="1"/>
  <c r="I210" i="2"/>
  <c r="L209" i="2"/>
  <c r="I209" i="2"/>
  <c r="L207" i="2"/>
  <c r="K207" i="2"/>
  <c r="J207" i="2"/>
  <c r="I207" i="2"/>
  <c r="L206" i="2"/>
  <c r="K206" i="2"/>
  <c r="J206" i="2"/>
  <c r="I206" i="2"/>
  <c r="L202" i="2"/>
  <c r="L201" i="2" s="1"/>
  <c r="K202" i="2"/>
  <c r="J202" i="2"/>
  <c r="I202" i="2"/>
  <c r="I201" i="2" s="1"/>
  <c r="K201" i="2"/>
  <c r="J201" i="2"/>
  <c r="L196" i="2"/>
  <c r="K196" i="2"/>
  <c r="K195" i="2" s="1"/>
  <c r="K186" i="2" s="1"/>
  <c r="J196" i="2"/>
  <c r="J195" i="2" s="1"/>
  <c r="J186" i="2" s="1"/>
  <c r="I196" i="2"/>
  <c r="L195" i="2"/>
  <c r="I195" i="2"/>
  <c r="L191" i="2"/>
  <c r="K191" i="2"/>
  <c r="J191" i="2"/>
  <c r="I191" i="2"/>
  <c r="L190" i="2"/>
  <c r="K190" i="2"/>
  <c r="J190" i="2"/>
  <c r="I190" i="2"/>
  <c r="L188" i="2"/>
  <c r="L187" i="2" s="1"/>
  <c r="L186" i="2" s="1"/>
  <c r="L185" i="2" s="1"/>
  <c r="K188" i="2"/>
  <c r="J188" i="2"/>
  <c r="I188" i="2"/>
  <c r="I187" i="2" s="1"/>
  <c r="K187" i="2"/>
  <c r="J187" i="2"/>
  <c r="L180" i="2"/>
  <c r="K180" i="2"/>
  <c r="K179" i="2" s="1"/>
  <c r="J180" i="2"/>
  <c r="J179" i="2" s="1"/>
  <c r="I180" i="2"/>
  <c r="L179" i="2"/>
  <c r="I179" i="2"/>
  <c r="L175" i="2"/>
  <c r="K175" i="2"/>
  <c r="J175" i="2"/>
  <c r="I175" i="2"/>
  <c r="L174" i="2"/>
  <c r="K174" i="2"/>
  <c r="K173" i="2" s="1"/>
  <c r="J174" i="2"/>
  <c r="J173" i="2" s="1"/>
  <c r="I174" i="2"/>
  <c r="L173" i="2"/>
  <c r="I173" i="2"/>
  <c r="L171" i="2"/>
  <c r="K171" i="2"/>
  <c r="J171" i="2"/>
  <c r="I171" i="2"/>
  <c r="L170" i="2"/>
  <c r="K170" i="2"/>
  <c r="K169" i="2" s="1"/>
  <c r="J170" i="2"/>
  <c r="J169" i="2" s="1"/>
  <c r="I170" i="2"/>
  <c r="L169" i="2"/>
  <c r="L168" i="2" s="1"/>
  <c r="I169" i="2"/>
  <c r="I168" i="2" s="1"/>
  <c r="L166" i="2"/>
  <c r="K166" i="2"/>
  <c r="K165" i="2" s="1"/>
  <c r="J166" i="2"/>
  <c r="J165" i="2" s="1"/>
  <c r="I166" i="2"/>
  <c r="L165" i="2"/>
  <c r="I165" i="2"/>
  <c r="L161" i="2"/>
  <c r="K161" i="2"/>
  <c r="J161" i="2"/>
  <c r="I161" i="2"/>
  <c r="L160" i="2"/>
  <c r="K160" i="2"/>
  <c r="K159" i="2" s="1"/>
  <c r="K158" i="2" s="1"/>
  <c r="J160" i="2"/>
  <c r="I160" i="2"/>
  <c r="L159" i="2"/>
  <c r="L158" i="2" s="1"/>
  <c r="I159" i="2"/>
  <c r="I158" i="2" s="1"/>
  <c r="L155" i="2"/>
  <c r="K155" i="2"/>
  <c r="K154" i="2" s="1"/>
  <c r="K153" i="2" s="1"/>
  <c r="J155" i="2"/>
  <c r="J154" i="2" s="1"/>
  <c r="J153" i="2" s="1"/>
  <c r="I155" i="2"/>
  <c r="L154" i="2"/>
  <c r="L153" i="2" s="1"/>
  <c r="I154" i="2"/>
  <c r="I153" i="2" s="1"/>
  <c r="L151" i="2"/>
  <c r="K151" i="2"/>
  <c r="K150" i="2" s="1"/>
  <c r="J151" i="2"/>
  <c r="J150" i="2" s="1"/>
  <c r="I151" i="2"/>
  <c r="L150" i="2"/>
  <c r="I150" i="2"/>
  <c r="L147" i="2"/>
  <c r="K147" i="2"/>
  <c r="J147" i="2"/>
  <c r="I147" i="2"/>
  <c r="L146" i="2"/>
  <c r="K146" i="2"/>
  <c r="K145" i="2" s="1"/>
  <c r="J146" i="2"/>
  <c r="J145" i="2" s="1"/>
  <c r="I146" i="2"/>
  <c r="L145" i="2"/>
  <c r="I145" i="2"/>
  <c r="L142" i="2"/>
  <c r="K142" i="2"/>
  <c r="J142" i="2"/>
  <c r="I142" i="2"/>
  <c r="L141" i="2"/>
  <c r="K141" i="2"/>
  <c r="K140" i="2" s="1"/>
  <c r="J141" i="2"/>
  <c r="J140" i="2" s="1"/>
  <c r="I141" i="2"/>
  <c r="L140" i="2"/>
  <c r="L139" i="2" s="1"/>
  <c r="I140" i="2"/>
  <c r="L137" i="2"/>
  <c r="K137" i="2"/>
  <c r="K136" i="2" s="1"/>
  <c r="K135" i="2" s="1"/>
  <c r="J137" i="2"/>
  <c r="J136" i="2" s="1"/>
  <c r="J135" i="2" s="1"/>
  <c r="I137" i="2"/>
  <c r="L136" i="2"/>
  <c r="L135" i="2" s="1"/>
  <c r="I136" i="2"/>
  <c r="I135" i="2" s="1"/>
  <c r="L133" i="2"/>
  <c r="K133" i="2"/>
  <c r="K132" i="2" s="1"/>
  <c r="K131" i="2" s="1"/>
  <c r="J133" i="2"/>
  <c r="J132" i="2" s="1"/>
  <c r="J131" i="2" s="1"/>
  <c r="I133" i="2"/>
  <c r="L132" i="2"/>
  <c r="L131" i="2" s="1"/>
  <c r="I132" i="2"/>
  <c r="I131" i="2" s="1"/>
  <c r="L129" i="2"/>
  <c r="K129" i="2"/>
  <c r="K128" i="2" s="1"/>
  <c r="K127" i="2" s="1"/>
  <c r="J129" i="2"/>
  <c r="J128" i="2" s="1"/>
  <c r="J127" i="2" s="1"/>
  <c r="I129" i="2"/>
  <c r="L128" i="2"/>
  <c r="L127" i="2" s="1"/>
  <c r="I128" i="2"/>
  <c r="I127" i="2" s="1"/>
  <c r="L125" i="2"/>
  <c r="K125" i="2"/>
  <c r="K124" i="2" s="1"/>
  <c r="K123" i="2" s="1"/>
  <c r="J125" i="2"/>
  <c r="J124" i="2" s="1"/>
  <c r="J123" i="2" s="1"/>
  <c r="I125" i="2"/>
  <c r="L124" i="2"/>
  <c r="L123" i="2" s="1"/>
  <c r="I124" i="2"/>
  <c r="I123" i="2" s="1"/>
  <c r="L121" i="2"/>
  <c r="K121" i="2"/>
  <c r="K120" i="2" s="1"/>
  <c r="K119" i="2" s="1"/>
  <c r="J121" i="2"/>
  <c r="J120" i="2" s="1"/>
  <c r="J119" i="2" s="1"/>
  <c r="I121" i="2"/>
  <c r="L120" i="2"/>
  <c r="L119" i="2" s="1"/>
  <c r="I120" i="2"/>
  <c r="I119" i="2" s="1"/>
  <c r="L116" i="2"/>
  <c r="K116" i="2"/>
  <c r="K115" i="2" s="1"/>
  <c r="K114" i="2" s="1"/>
  <c r="K113" i="2" s="1"/>
  <c r="J116" i="2"/>
  <c r="J115" i="2" s="1"/>
  <c r="J114" i="2" s="1"/>
  <c r="I116" i="2"/>
  <c r="L115" i="2"/>
  <c r="L114" i="2" s="1"/>
  <c r="L113" i="2" s="1"/>
  <c r="I115" i="2"/>
  <c r="I114" i="2" s="1"/>
  <c r="I113" i="2" s="1"/>
  <c r="L110" i="2"/>
  <c r="L109" i="2" s="1"/>
  <c r="K110" i="2"/>
  <c r="K109" i="2" s="1"/>
  <c r="J110" i="2"/>
  <c r="I110" i="2"/>
  <c r="I109" i="2" s="1"/>
  <c r="J109" i="2"/>
  <c r="L106" i="2"/>
  <c r="K106" i="2"/>
  <c r="K105" i="2" s="1"/>
  <c r="K104" i="2" s="1"/>
  <c r="J106" i="2"/>
  <c r="J105" i="2" s="1"/>
  <c r="J104" i="2" s="1"/>
  <c r="I106" i="2"/>
  <c r="L105" i="2"/>
  <c r="L104" i="2" s="1"/>
  <c r="I105" i="2"/>
  <c r="I104" i="2" s="1"/>
  <c r="L101" i="2"/>
  <c r="K101" i="2"/>
  <c r="K100" i="2" s="1"/>
  <c r="K99" i="2" s="1"/>
  <c r="J101" i="2"/>
  <c r="J100" i="2" s="1"/>
  <c r="J99" i="2" s="1"/>
  <c r="I101" i="2"/>
  <c r="L100" i="2"/>
  <c r="L99" i="2" s="1"/>
  <c r="I100" i="2"/>
  <c r="I99" i="2" s="1"/>
  <c r="L96" i="2"/>
  <c r="K96" i="2"/>
  <c r="K95" i="2" s="1"/>
  <c r="K94" i="2" s="1"/>
  <c r="K93" i="2" s="1"/>
  <c r="J96" i="2"/>
  <c r="J95" i="2" s="1"/>
  <c r="J94" i="2" s="1"/>
  <c r="J93" i="2" s="1"/>
  <c r="I96" i="2"/>
  <c r="L95" i="2"/>
  <c r="L94" i="2" s="1"/>
  <c r="L93" i="2" s="1"/>
  <c r="I95" i="2"/>
  <c r="I94" i="2" s="1"/>
  <c r="I93" i="2" s="1"/>
  <c r="L89" i="2"/>
  <c r="L88" i="2" s="1"/>
  <c r="L87" i="2" s="1"/>
  <c r="L86" i="2" s="1"/>
  <c r="K89" i="2"/>
  <c r="K88" i="2" s="1"/>
  <c r="K87" i="2" s="1"/>
  <c r="K86" i="2" s="1"/>
  <c r="J89" i="2"/>
  <c r="J88" i="2" s="1"/>
  <c r="J87" i="2" s="1"/>
  <c r="J86" i="2" s="1"/>
  <c r="I89" i="2"/>
  <c r="I88" i="2" s="1"/>
  <c r="I87" i="2" s="1"/>
  <c r="I86" i="2" s="1"/>
  <c r="L84" i="2"/>
  <c r="K84" i="2"/>
  <c r="J84" i="2"/>
  <c r="I84" i="2"/>
  <c r="L83" i="2"/>
  <c r="K83" i="2"/>
  <c r="K82" i="2" s="1"/>
  <c r="J83" i="2"/>
  <c r="J82" i="2" s="1"/>
  <c r="I83" i="2"/>
  <c r="L82" i="2"/>
  <c r="I82" i="2"/>
  <c r="L78" i="2"/>
  <c r="K78" i="2"/>
  <c r="J78" i="2"/>
  <c r="I78" i="2"/>
  <c r="L77" i="2"/>
  <c r="K77" i="2"/>
  <c r="J77" i="2"/>
  <c r="I77" i="2"/>
  <c r="L73" i="2"/>
  <c r="L72" i="2" s="1"/>
  <c r="K73" i="2"/>
  <c r="K72" i="2" s="1"/>
  <c r="J73" i="2"/>
  <c r="I73" i="2"/>
  <c r="I72" i="2" s="1"/>
  <c r="J72" i="2"/>
  <c r="L68" i="2"/>
  <c r="K68" i="2"/>
  <c r="K67" i="2" s="1"/>
  <c r="J68" i="2"/>
  <c r="J67" i="2" s="1"/>
  <c r="J66" i="2" s="1"/>
  <c r="I68" i="2"/>
  <c r="L67" i="2"/>
  <c r="I67" i="2"/>
  <c r="I66" i="2" s="1"/>
  <c r="I65" i="2" s="1"/>
  <c r="L49" i="2"/>
  <c r="L48" i="2" s="1"/>
  <c r="L47" i="2" s="1"/>
  <c r="L46" i="2" s="1"/>
  <c r="K49" i="2"/>
  <c r="K48" i="2" s="1"/>
  <c r="K47" i="2" s="1"/>
  <c r="K46" i="2" s="1"/>
  <c r="J49" i="2"/>
  <c r="J48" i="2" s="1"/>
  <c r="J47" i="2" s="1"/>
  <c r="J46" i="2" s="1"/>
  <c r="I49" i="2"/>
  <c r="I48" i="2" s="1"/>
  <c r="I47" i="2" s="1"/>
  <c r="I46" i="2" s="1"/>
  <c r="L44" i="2"/>
  <c r="K44" i="2"/>
  <c r="J44" i="2"/>
  <c r="I44" i="2"/>
  <c r="L43" i="2"/>
  <c r="K43" i="2"/>
  <c r="K42" i="2" s="1"/>
  <c r="J43" i="2"/>
  <c r="J42" i="2" s="1"/>
  <c r="I43" i="2"/>
  <c r="L42" i="2"/>
  <c r="I42" i="2"/>
  <c r="L40" i="2"/>
  <c r="K40" i="2"/>
  <c r="J40" i="2"/>
  <c r="I40" i="2"/>
  <c r="L38" i="2"/>
  <c r="K38" i="2"/>
  <c r="K37" i="2" s="1"/>
  <c r="K36" i="2" s="1"/>
  <c r="J38" i="2"/>
  <c r="J37" i="2" s="1"/>
  <c r="J36" i="2" s="1"/>
  <c r="J35" i="2" s="1"/>
  <c r="I38" i="2"/>
  <c r="L37" i="2"/>
  <c r="L36" i="2" s="1"/>
  <c r="L35" i="2" s="1"/>
  <c r="I37" i="2"/>
  <c r="I36" i="2" s="1"/>
  <c r="I35" i="2" s="1"/>
  <c r="L65" i="5" l="1"/>
  <c r="J113" i="5"/>
  <c r="L239" i="5"/>
  <c r="L238" i="5" s="1"/>
  <c r="J173" i="5"/>
  <c r="I186" i="5"/>
  <c r="I185" i="5" s="1"/>
  <c r="I35" i="5"/>
  <c r="L113" i="5"/>
  <c r="L34" i="5" s="1"/>
  <c r="K239" i="5"/>
  <c r="K238" i="5" s="1"/>
  <c r="J271" i="5"/>
  <c r="K304" i="5"/>
  <c r="J34" i="5"/>
  <c r="L168" i="5"/>
  <c r="J139" i="5"/>
  <c r="L186" i="5"/>
  <c r="L185" i="5" s="1"/>
  <c r="I271" i="5"/>
  <c r="I336" i="5"/>
  <c r="J303" i="5"/>
  <c r="J159" i="5"/>
  <c r="J158" i="5" s="1"/>
  <c r="J216" i="5"/>
  <c r="J185" i="5" s="1"/>
  <c r="K93" i="5"/>
  <c r="K34" i="5" s="1"/>
  <c r="J168" i="5"/>
  <c r="L173" i="5"/>
  <c r="K186" i="5"/>
  <c r="K185" i="5" s="1"/>
  <c r="L304" i="5"/>
  <c r="L303" i="5" s="1"/>
  <c r="J239" i="5"/>
  <c r="I303" i="5"/>
  <c r="K66" i="5"/>
  <c r="K65" i="5" s="1"/>
  <c r="J93" i="5"/>
  <c r="K104" i="5"/>
  <c r="L139" i="5"/>
  <c r="I168" i="5"/>
  <c r="K336" i="5"/>
  <c r="I238" i="5"/>
  <c r="L271" i="4"/>
  <c r="J104" i="4"/>
  <c r="J93" i="4" s="1"/>
  <c r="K303" i="4"/>
  <c r="J303" i="4"/>
  <c r="K93" i="4"/>
  <c r="J173" i="4"/>
  <c r="I186" i="4"/>
  <c r="I185" i="4" s="1"/>
  <c r="K271" i="4"/>
  <c r="K238" i="4" s="1"/>
  <c r="J35" i="4"/>
  <c r="K173" i="4"/>
  <c r="K168" i="4" s="1"/>
  <c r="J185" i="4"/>
  <c r="J184" i="4" s="1"/>
  <c r="L239" i="4"/>
  <c r="I304" i="4"/>
  <c r="K35" i="4"/>
  <c r="K186" i="4"/>
  <c r="K185" i="4" s="1"/>
  <c r="L186" i="4"/>
  <c r="L185" i="4" s="1"/>
  <c r="I66" i="4"/>
  <c r="I65" i="4" s="1"/>
  <c r="J139" i="4"/>
  <c r="J159" i="4"/>
  <c r="J158" i="4" s="1"/>
  <c r="J168" i="4"/>
  <c r="I34" i="4"/>
  <c r="L66" i="4"/>
  <c r="L65" i="4" s="1"/>
  <c r="L113" i="4"/>
  <c r="L34" i="4" s="1"/>
  <c r="K139" i="4"/>
  <c r="K159" i="4"/>
  <c r="K158" i="4" s="1"/>
  <c r="I336" i="4"/>
  <c r="L173" i="3"/>
  <c r="J185" i="3"/>
  <c r="J184" i="3" s="1"/>
  <c r="J239" i="3"/>
  <c r="J238" i="3" s="1"/>
  <c r="I271" i="3"/>
  <c r="I238" i="3" s="1"/>
  <c r="I304" i="3"/>
  <c r="I303" i="3" s="1"/>
  <c r="K336" i="3"/>
  <c r="K271" i="3"/>
  <c r="K238" i="3" s="1"/>
  <c r="L93" i="3"/>
  <c r="L34" i="3" s="1"/>
  <c r="L139" i="3"/>
  <c r="K216" i="3"/>
  <c r="L271" i="3"/>
  <c r="L304" i="3"/>
  <c r="L336" i="3"/>
  <c r="L238" i="3"/>
  <c r="L185" i="3"/>
  <c r="J159" i="3"/>
  <c r="J158" i="3" s="1"/>
  <c r="L168" i="3"/>
  <c r="K65" i="3"/>
  <c r="K34" i="3" s="1"/>
  <c r="I113" i="3"/>
  <c r="K139" i="3"/>
  <c r="K304" i="3"/>
  <c r="L66" i="3"/>
  <c r="L65" i="3" s="1"/>
  <c r="K168" i="3"/>
  <c r="J93" i="3"/>
  <c r="I104" i="3"/>
  <c r="I93" i="3" s="1"/>
  <c r="I34" i="3" s="1"/>
  <c r="J113" i="3"/>
  <c r="K159" i="3"/>
  <c r="K158" i="3" s="1"/>
  <c r="K113" i="3"/>
  <c r="K186" i="3"/>
  <c r="K185" i="3" s="1"/>
  <c r="J35" i="3"/>
  <c r="J104" i="3"/>
  <c r="L113" i="3"/>
  <c r="J173" i="3"/>
  <c r="J168" i="3" s="1"/>
  <c r="I186" i="3"/>
  <c r="I185" i="3" s="1"/>
  <c r="I139" i="2"/>
  <c r="I336" i="2"/>
  <c r="J113" i="2"/>
  <c r="J139" i="2"/>
  <c r="J168" i="2"/>
  <c r="K239" i="2"/>
  <c r="K238" i="2" s="1"/>
  <c r="I271" i="2"/>
  <c r="I34" i="2"/>
  <c r="K139" i="2"/>
  <c r="K168" i="2"/>
  <c r="I186" i="2"/>
  <c r="I185" i="2" s="1"/>
  <c r="I239" i="2"/>
  <c r="I238" i="2" s="1"/>
  <c r="J336" i="2"/>
  <c r="L66" i="2"/>
  <c r="L65" i="2" s="1"/>
  <c r="L34" i="2" s="1"/>
  <c r="L271" i="2"/>
  <c r="J65" i="2"/>
  <c r="J34" i="2" s="1"/>
  <c r="J368" i="2" s="1"/>
  <c r="J185" i="2"/>
  <c r="J184" i="2" s="1"/>
  <c r="L239" i="2"/>
  <c r="L238" i="2" s="1"/>
  <c r="L184" i="2" s="1"/>
  <c r="I304" i="2"/>
  <c r="I303" i="2" s="1"/>
  <c r="K35" i="2"/>
  <c r="K66" i="2"/>
  <c r="K65" i="2" s="1"/>
  <c r="K185" i="2"/>
  <c r="K184" i="2" s="1"/>
  <c r="K304" i="2"/>
  <c r="K303" i="2" s="1"/>
  <c r="J159" i="2"/>
  <c r="J158" i="2" s="1"/>
  <c r="J304" i="2"/>
  <c r="J303" i="2" s="1"/>
  <c r="K303" i="5" l="1"/>
  <c r="K184" i="5" s="1"/>
  <c r="K368" i="5" s="1"/>
  <c r="I34" i="5"/>
  <c r="I368" i="5" s="1"/>
  <c r="I184" i="5"/>
  <c r="J238" i="5"/>
  <c r="J184" i="5" s="1"/>
  <c r="J368" i="5" s="1"/>
  <c r="L184" i="5"/>
  <c r="L368" i="5" s="1"/>
  <c r="K184" i="4"/>
  <c r="K34" i="4"/>
  <c r="K368" i="4" s="1"/>
  <c r="J34" i="4"/>
  <c r="J368" i="4" s="1"/>
  <c r="I303" i="4"/>
  <c r="I184" i="4" s="1"/>
  <c r="I368" i="4" s="1"/>
  <c r="L238" i="4"/>
  <c r="L184" i="4" s="1"/>
  <c r="L368" i="4" s="1"/>
  <c r="J34" i="3"/>
  <c r="J368" i="3" s="1"/>
  <c r="L303" i="3"/>
  <c r="L184" i="3" s="1"/>
  <c r="L368" i="3" s="1"/>
  <c r="K303" i="3"/>
  <c r="K184" i="3" s="1"/>
  <c r="K368" i="3" s="1"/>
  <c r="I184" i="3"/>
  <c r="I368" i="3" s="1"/>
  <c r="L368" i="2"/>
  <c r="K34" i="2"/>
  <c r="K368" i="2" s="1"/>
  <c r="I184" i="2"/>
  <c r="I368" i="2" s="1"/>
  <c r="L365" i="1" l="1"/>
  <c r="L364" i="1" s="1"/>
  <c r="K365" i="1"/>
  <c r="K364" i="1" s="1"/>
  <c r="J365" i="1"/>
  <c r="J364" i="1" s="1"/>
  <c r="I365" i="1"/>
  <c r="I364" i="1" s="1"/>
  <c r="L362" i="1"/>
  <c r="K362" i="1"/>
  <c r="J362" i="1"/>
  <c r="I362" i="1"/>
  <c r="I361" i="1" s="1"/>
  <c r="L361" i="1"/>
  <c r="K361" i="1"/>
  <c r="J361" i="1"/>
  <c r="L359" i="1"/>
  <c r="L358" i="1" s="1"/>
  <c r="K359" i="1"/>
  <c r="J359" i="1"/>
  <c r="I359" i="1"/>
  <c r="K358" i="1"/>
  <c r="J358" i="1"/>
  <c r="I358" i="1"/>
  <c r="L355" i="1"/>
  <c r="L354" i="1" s="1"/>
  <c r="K355" i="1"/>
  <c r="K354" i="1" s="1"/>
  <c r="J355" i="1"/>
  <c r="J354" i="1" s="1"/>
  <c r="I355" i="1"/>
  <c r="I354" i="1" s="1"/>
  <c r="L351" i="1"/>
  <c r="K351" i="1"/>
  <c r="J351" i="1"/>
  <c r="I351" i="1"/>
  <c r="I350" i="1" s="1"/>
  <c r="L350" i="1"/>
  <c r="K350" i="1"/>
  <c r="J350" i="1"/>
  <c r="L347" i="1"/>
  <c r="L346" i="1" s="1"/>
  <c r="K347" i="1"/>
  <c r="K346" i="1" s="1"/>
  <c r="J347" i="1"/>
  <c r="I347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I337" i="1" s="1"/>
  <c r="I336" i="1" s="1"/>
  <c r="L337" i="1"/>
  <c r="L336" i="1" s="1"/>
  <c r="K337" i="1"/>
  <c r="J337" i="1"/>
  <c r="L333" i="1"/>
  <c r="K333" i="1"/>
  <c r="J333" i="1"/>
  <c r="I333" i="1"/>
  <c r="I332" i="1" s="1"/>
  <c r="L332" i="1"/>
  <c r="K332" i="1"/>
  <c r="J332" i="1"/>
  <c r="L330" i="1"/>
  <c r="L329" i="1" s="1"/>
  <c r="K330" i="1"/>
  <c r="K329" i="1" s="1"/>
  <c r="J330" i="1"/>
  <c r="I330" i="1"/>
  <c r="J329" i="1"/>
  <c r="I329" i="1"/>
  <c r="L327" i="1"/>
  <c r="L326" i="1" s="1"/>
  <c r="K327" i="1"/>
  <c r="K326" i="1" s="1"/>
  <c r="J327" i="1"/>
  <c r="J326" i="1" s="1"/>
  <c r="I327" i="1"/>
  <c r="I326" i="1" s="1"/>
  <c r="L323" i="1"/>
  <c r="K323" i="1"/>
  <c r="J323" i="1"/>
  <c r="I323" i="1"/>
  <c r="I322" i="1" s="1"/>
  <c r="L322" i="1"/>
  <c r="K322" i="1"/>
  <c r="J322" i="1"/>
  <c r="L319" i="1"/>
  <c r="L318" i="1" s="1"/>
  <c r="K319" i="1"/>
  <c r="K318" i="1" s="1"/>
  <c r="J319" i="1"/>
  <c r="I319" i="1"/>
  <c r="J318" i="1"/>
  <c r="I318" i="1"/>
  <c r="L315" i="1"/>
  <c r="L314" i="1" s="1"/>
  <c r="K315" i="1"/>
  <c r="K314" i="1" s="1"/>
  <c r="J315" i="1"/>
  <c r="J314" i="1" s="1"/>
  <c r="I315" i="1"/>
  <c r="I314" i="1" s="1"/>
  <c r="L311" i="1"/>
  <c r="K311" i="1"/>
  <c r="J311" i="1"/>
  <c r="I311" i="1"/>
  <c r="I305" i="1" s="1"/>
  <c r="L308" i="1"/>
  <c r="K308" i="1"/>
  <c r="J308" i="1"/>
  <c r="J305" i="1" s="1"/>
  <c r="I308" i="1"/>
  <c r="L306" i="1"/>
  <c r="L305" i="1" s="1"/>
  <c r="L304" i="1" s="1"/>
  <c r="K306" i="1"/>
  <c r="K305" i="1" s="1"/>
  <c r="J306" i="1"/>
  <c r="I306" i="1"/>
  <c r="L300" i="1"/>
  <c r="K300" i="1"/>
  <c r="J300" i="1"/>
  <c r="I300" i="1"/>
  <c r="I299" i="1" s="1"/>
  <c r="L299" i="1"/>
  <c r="K299" i="1"/>
  <c r="J299" i="1"/>
  <c r="L297" i="1"/>
  <c r="L296" i="1" s="1"/>
  <c r="K297" i="1"/>
  <c r="J297" i="1"/>
  <c r="I297" i="1"/>
  <c r="K296" i="1"/>
  <c r="J296" i="1"/>
  <c r="I296" i="1"/>
  <c r="L294" i="1"/>
  <c r="L293" i="1" s="1"/>
  <c r="K294" i="1"/>
  <c r="K293" i="1" s="1"/>
  <c r="J294" i="1"/>
  <c r="J293" i="1" s="1"/>
  <c r="I294" i="1"/>
  <c r="I293" i="1" s="1"/>
  <c r="L290" i="1"/>
  <c r="K290" i="1"/>
  <c r="J290" i="1"/>
  <c r="I290" i="1"/>
  <c r="I289" i="1" s="1"/>
  <c r="L289" i="1"/>
  <c r="K289" i="1"/>
  <c r="J289" i="1"/>
  <c r="L286" i="1"/>
  <c r="L285" i="1" s="1"/>
  <c r="K286" i="1"/>
  <c r="J286" i="1"/>
  <c r="I286" i="1"/>
  <c r="K285" i="1"/>
  <c r="J285" i="1"/>
  <c r="I285" i="1"/>
  <c r="L282" i="1"/>
  <c r="L281" i="1" s="1"/>
  <c r="K282" i="1"/>
  <c r="K281" i="1" s="1"/>
  <c r="K271" i="1" s="1"/>
  <c r="J282" i="1"/>
  <c r="J281" i="1" s="1"/>
  <c r="J271" i="1" s="1"/>
  <c r="I282" i="1"/>
  <c r="I281" i="1" s="1"/>
  <c r="L278" i="1"/>
  <c r="K278" i="1"/>
  <c r="J278" i="1"/>
  <c r="I278" i="1"/>
  <c r="L275" i="1"/>
  <c r="K275" i="1"/>
  <c r="J275" i="1"/>
  <c r="I275" i="1"/>
  <c r="L273" i="1"/>
  <c r="L272" i="1" s="1"/>
  <c r="L271" i="1" s="1"/>
  <c r="K273" i="1"/>
  <c r="J273" i="1"/>
  <c r="I273" i="1"/>
  <c r="K272" i="1"/>
  <c r="J272" i="1"/>
  <c r="I272" i="1"/>
  <c r="L268" i="1"/>
  <c r="L267" i="1" s="1"/>
  <c r="K268" i="1"/>
  <c r="J268" i="1"/>
  <c r="I268" i="1"/>
  <c r="K267" i="1"/>
  <c r="J267" i="1"/>
  <c r="I267" i="1"/>
  <c r="L265" i="1"/>
  <c r="L264" i="1" s="1"/>
  <c r="K265" i="1"/>
  <c r="K264" i="1" s="1"/>
  <c r="J265" i="1"/>
  <c r="J264" i="1" s="1"/>
  <c r="I265" i="1"/>
  <c r="I264" i="1" s="1"/>
  <c r="L262" i="1"/>
  <c r="K262" i="1"/>
  <c r="J262" i="1"/>
  <c r="I262" i="1"/>
  <c r="I261" i="1" s="1"/>
  <c r="L261" i="1"/>
  <c r="K261" i="1"/>
  <c r="J261" i="1"/>
  <c r="L258" i="1"/>
  <c r="L257" i="1" s="1"/>
  <c r="K258" i="1"/>
  <c r="J258" i="1"/>
  <c r="I258" i="1"/>
  <c r="K257" i="1"/>
  <c r="J257" i="1"/>
  <c r="I257" i="1"/>
  <c r="L254" i="1"/>
  <c r="L253" i="1" s="1"/>
  <c r="K254" i="1"/>
  <c r="K253" i="1" s="1"/>
  <c r="J254" i="1"/>
  <c r="J253" i="1" s="1"/>
  <c r="I254" i="1"/>
  <c r="I253" i="1" s="1"/>
  <c r="L250" i="1"/>
  <c r="K250" i="1"/>
  <c r="J250" i="1"/>
  <c r="I250" i="1"/>
  <c r="I249" i="1" s="1"/>
  <c r="L249" i="1"/>
  <c r="K249" i="1"/>
  <c r="J249" i="1"/>
  <c r="L246" i="1"/>
  <c r="K246" i="1"/>
  <c r="J246" i="1"/>
  <c r="I246" i="1"/>
  <c r="L243" i="1"/>
  <c r="K243" i="1"/>
  <c r="J243" i="1"/>
  <c r="I243" i="1"/>
  <c r="L241" i="1"/>
  <c r="L240" i="1" s="1"/>
  <c r="L239" i="1" s="1"/>
  <c r="L238" i="1" s="1"/>
  <c r="K241" i="1"/>
  <c r="K240" i="1" s="1"/>
  <c r="J241" i="1"/>
  <c r="J240" i="1" s="1"/>
  <c r="I241" i="1"/>
  <c r="I240" i="1" s="1"/>
  <c r="L234" i="1"/>
  <c r="L233" i="1" s="1"/>
  <c r="L232" i="1" s="1"/>
  <c r="K234" i="1"/>
  <c r="J234" i="1"/>
  <c r="I234" i="1"/>
  <c r="K233" i="1"/>
  <c r="J233" i="1"/>
  <c r="I233" i="1"/>
  <c r="I232" i="1" s="1"/>
  <c r="K232" i="1"/>
  <c r="J232" i="1"/>
  <c r="L230" i="1"/>
  <c r="L229" i="1" s="1"/>
  <c r="L228" i="1" s="1"/>
  <c r="K230" i="1"/>
  <c r="J230" i="1"/>
  <c r="I230" i="1"/>
  <c r="K229" i="1"/>
  <c r="J229" i="1"/>
  <c r="I229" i="1"/>
  <c r="I228" i="1" s="1"/>
  <c r="K228" i="1"/>
  <c r="J228" i="1"/>
  <c r="L221" i="1"/>
  <c r="L220" i="1" s="1"/>
  <c r="K221" i="1"/>
  <c r="K220" i="1" s="1"/>
  <c r="J221" i="1"/>
  <c r="I221" i="1"/>
  <c r="J220" i="1"/>
  <c r="I220" i="1"/>
  <c r="L218" i="1"/>
  <c r="L217" i="1" s="1"/>
  <c r="K218" i="1"/>
  <c r="K217" i="1" s="1"/>
  <c r="J218" i="1"/>
  <c r="J217" i="1" s="1"/>
  <c r="J216" i="1" s="1"/>
  <c r="I218" i="1"/>
  <c r="I217" i="1"/>
  <c r="I216" i="1"/>
  <c r="L211" i="1"/>
  <c r="L210" i="1" s="1"/>
  <c r="L209" i="1" s="1"/>
  <c r="K211" i="1"/>
  <c r="K210" i="1" s="1"/>
  <c r="K209" i="1" s="1"/>
  <c r="J211" i="1"/>
  <c r="J210" i="1" s="1"/>
  <c r="J209" i="1" s="1"/>
  <c r="I211" i="1"/>
  <c r="I210" i="1" s="1"/>
  <c r="I209" i="1" s="1"/>
  <c r="L207" i="1"/>
  <c r="L206" i="1" s="1"/>
  <c r="K207" i="1"/>
  <c r="K206" i="1" s="1"/>
  <c r="J207" i="1"/>
  <c r="J206" i="1" s="1"/>
  <c r="I207" i="1"/>
  <c r="I206" i="1" s="1"/>
  <c r="L202" i="1"/>
  <c r="K202" i="1"/>
  <c r="J202" i="1"/>
  <c r="I202" i="1"/>
  <c r="I201" i="1" s="1"/>
  <c r="L201" i="1"/>
  <c r="K201" i="1"/>
  <c r="J201" i="1"/>
  <c r="L196" i="1"/>
  <c r="L195" i="1" s="1"/>
  <c r="K196" i="1"/>
  <c r="K195" i="1" s="1"/>
  <c r="J196" i="1"/>
  <c r="I196" i="1"/>
  <c r="J195" i="1"/>
  <c r="I195" i="1"/>
  <c r="L191" i="1"/>
  <c r="L190" i="1" s="1"/>
  <c r="K191" i="1"/>
  <c r="K190" i="1" s="1"/>
  <c r="J191" i="1"/>
  <c r="J190" i="1" s="1"/>
  <c r="I191" i="1"/>
  <c r="I190" i="1" s="1"/>
  <c r="L188" i="1"/>
  <c r="K188" i="1"/>
  <c r="J188" i="1"/>
  <c r="I188" i="1"/>
  <c r="I187" i="1" s="1"/>
  <c r="L187" i="1"/>
  <c r="K187" i="1"/>
  <c r="J187" i="1"/>
  <c r="L180" i="1"/>
  <c r="L179" i="1" s="1"/>
  <c r="K180" i="1"/>
  <c r="K179" i="1" s="1"/>
  <c r="J180" i="1"/>
  <c r="I180" i="1"/>
  <c r="J179" i="1"/>
  <c r="I179" i="1"/>
  <c r="L175" i="1"/>
  <c r="L174" i="1" s="1"/>
  <c r="L173" i="1" s="1"/>
  <c r="K175" i="1"/>
  <c r="K174" i="1" s="1"/>
  <c r="J175" i="1"/>
  <c r="J174" i="1" s="1"/>
  <c r="J173" i="1" s="1"/>
  <c r="I175" i="1"/>
  <c r="I174" i="1" s="1"/>
  <c r="I173" i="1" s="1"/>
  <c r="L171" i="1"/>
  <c r="L170" i="1" s="1"/>
  <c r="L169" i="1" s="1"/>
  <c r="K171" i="1"/>
  <c r="K170" i="1" s="1"/>
  <c r="K169" i="1" s="1"/>
  <c r="J171" i="1"/>
  <c r="J170" i="1" s="1"/>
  <c r="J169" i="1" s="1"/>
  <c r="I171" i="1"/>
  <c r="I170" i="1" s="1"/>
  <c r="I169" i="1" s="1"/>
  <c r="I168" i="1" s="1"/>
  <c r="L166" i="1"/>
  <c r="L165" i="1" s="1"/>
  <c r="K166" i="1"/>
  <c r="K165" i="1" s="1"/>
  <c r="J166" i="1"/>
  <c r="I166" i="1"/>
  <c r="J165" i="1"/>
  <c r="I165" i="1"/>
  <c r="L161" i="1"/>
  <c r="L160" i="1" s="1"/>
  <c r="L159" i="1" s="1"/>
  <c r="L158" i="1" s="1"/>
  <c r="K161" i="1"/>
  <c r="K160" i="1" s="1"/>
  <c r="J161" i="1"/>
  <c r="J160" i="1" s="1"/>
  <c r="J159" i="1" s="1"/>
  <c r="J158" i="1" s="1"/>
  <c r="I161" i="1"/>
  <c r="I160" i="1" s="1"/>
  <c r="I159" i="1" s="1"/>
  <c r="I158" i="1" s="1"/>
  <c r="L155" i="1"/>
  <c r="L154" i="1" s="1"/>
  <c r="L153" i="1" s="1"/>
  <c r="K155" i="1"/>
  <c r="K154" i="1" s="1"/>
  <c r="K153" i="1" s="1"/>
  <c r="J155" i="1"/>
  <c r="I155" i="1"/>
  <c r="J154" i="1"/>
  <c r="I154" i="1"/>
  <c r="I153" i="1" s="1"/>
  <c r="J153" i="1"/>
  <c r="L151" i="1"/>
  <c r="L150" i="1" s="1"/>
  <c r="K151" i="1"/>
  <c r="K150" i="1" s="1"/>
  <c r="J151" i="1"/>
  <c r="I151" i="1"/>
  <c r="J150" i="1"/>
  <c r="I150" i="1"/>
  <c r="L147" i="1"/>
  <c r="L146" i="1" s="1"/>
  <c r="L145" i="1" s="1"/>
  <c r="K147" i="1"/>
  <c r="K146" i="1" s="1"/>
  <c r="K145" i="1" s="1"/>
  <c r="J147" i="1"/>
  <c r="J146" i="1" s="1"/>
  <c r="J145" i="1" s="1"/>
  <c r="I147" i="1"/>
  <c r="I146" i="1" s="1"/>
  <c r="I145" i="1" s="1"/>
  <c r="L142" i="1"/>
  <c r="L141" i="1" s="1"/>
  <c r="L140" i="1" s="1"/>
  <c r="L139" i="1" s="1"/>
  <c r="K142" i="1"/>
  <c r="K141" i="1" s="1"/>
  <c r="K140" i="1" s="1"/>
  <c r="K139" i="1" s="1"/>
  <c r="J142" i="1"/>
  <c r="J141" i="1" s="1"/>
  <c r="J140" i="1" s="1"/>
  <c r="I142" i="1"/>
  <c r="I141" i="1" s="1"/>
  <c r="I140" i="1" s="1"/>
  <c r="L137" i="1"/>
  <c r="L136" i="1" s="1"/>
  <c r="L135" i="1" s="1"/>
  <c r="K137" i="1"/>
  <c r="K136" i="1" s="1"/>
  <c r="K135" i="1" s="1"/>
  <c r="J137" i="1"/>
  <c r="I137" i="1"/>
  <c r="J136" i="1"/>
  <c r="I136" i="1"/>
  <c r="I135" i="1" s="1"/>
  <c r="J135" i="1"/>
  <c r="L133" i="1"/>
  <c r="L132" i="1" s="1"/>
  <c r="L131" i="1" s="1"/>
  <c r="K133" i="1"/>
  <c r="K132" i="1" s="1"/>
  <c r="K131" i="1" s="1"/>
  <c r="J133" i="1"/>
  <c r="I133" i="1"/>
  <c r="J132" i="1"/>
  <c r="I132" i="1"/>
  <c r="I131" i="1" s="1"/>
  <c r="J131" i="1"/>
  <c r="L129" i="1"/>
  <c r="L128" i="1" s="1"/>
  <c r="L127" i="1" s="1"/>
  <c r="K129" i="1"/>
  <c r="K128" i="1" s="1"/>
  <c r="K127" i="1" s="1"/>
  <c r="J129" i="1"/>
  <c r="I129" i="1"/>
  <c r="J128" i="1"/>
  <c r="I128" i="1"/>
  <c r="I127" i="1" s="1"/>
  <c r="J127" i="1"/>
  <c r="L125" i="1"/>
  <c r="L124" i="1" s="1"/>
  <c r="L123" i="1" s="1"/>
  <c r="K125" i="1"/>
  <c r="K124" i="1" s="1"/>
  <c r="K123" i="1" s="1"/>
  <c r="J125" i="1"/>
  <c r="I125" i="1"/>
  <c r="J124" i="1"/>
  <c r="I124" i="1"/>
  <c r="I123" i="1" s="1"/>
  <c r="J123" i="1"/>
  <c r="L121" i="1"/>
  <c r="L120" i="1" s="1"/>
  <c r="L119" i="1" s="1"/>
  <c r="K121" i="1"/>
  <c r="K120" i="1" s="1"/>
  <c r="K119" i="1" s="1"/>
  <c r="J121" i="1"/>
  <c r="I121" i="1"/>
  <c r="J120" i="1"/>
  <c r="I120" i="1"/>
  <c r="I119" i="1" s="1"/>
  <c r="J119" i="1"/>
  <c r="L116" i="1"/>
  <c r="L115" i="1" s="1"/>
  <c r="L114" i="1" s="1"/>
  <c r="K116" i="1"/>
  <c r="K115" i="1" s="1"/>
  <c r="K114" i="1" s="1"/>
  <c r="J116" i="1"/>
  <c r="I116" i="1"/>
  <c r="J115" i="1"/>
  <c r="I115" i="1"/>
  <c r="I114" i="1" s="1"/>
  <c r="J114" i="1"/>
  <c r="J113" i="1" s="1"/>
  <c r="L110" i="1"/>
  <c r="K110" i="1"/>
  <c r="J110" i="1"/>
  <c r="I110" i="1"/>
  <c r="I109" i="1" s="1"/>
  <c r="L109" i="1"/>
  <c r="K109" i="1"/>
  <c r="J109" i="1"/>
  <c r="J104" i="1" s="1"/>
  <c r="L106" i="1"/>
  <c r="L105" i="1" s="1"/>
  <c r="L104" i="1" s="1"/>
  <c r="K106" i="1"/>
  <c r="K105" i="1" s="1"/>
  <c r="K104" i="1" s="1"/>
  <c r="J106" i="1"/>
  <c r="I106" i="1"/>
  <c r="J105" i="1"/>
  <c r="I105" i="1"/>
  <c r="L101" i="1"/>
  <c r="L100" i="1" s="1"/>
  <c r="L99" i="1" s="1"/>
  <c r="K101" i="1"/>
  <c r="K100" i="1" s="1"/>
  <c r="K99" i="1" s="1"/>
  <c r="J101" i="1"/>
  <c r="I101" i="1"/>
  <c r="J100" i="1"/>
  <c r="I100" i="1"/>
  <c r="I99" i="1" s="1"/>
  <c r="J99" i="1"/>
  <c r="L96" i="1"/>
  <c r="L95" i="1" s="1"/>
  <c r="L94" i="1" s="1"/>
  <c r="K96" i="1"/>
  <c r="K95" i="1" s="1"/>
  <c r="K94" i="1" s="1"/>
  <c r="J96" i="1"/>
  <c r="I96" i="1"/>
  <c r="J95" i="1"/>
  <c r="I95" i="1"/>
  <c r="I94" i="1" s="1"/>
  <c r="J94" i="1"/>
  <c r="J93" i="1" s="1"/>
  <c r="L89" i="1"/>
  <c r="K89" i="1"/>
  <c r="J89" i="1"/>
  <c r="I89" i="1"/>
  <c r="I88" i="1" s="1"/>
  <c r="I87" i="1" s="1"/>
  <c r="I86" i="1" s="1"/>
  <c r="L88" i="1"/>
  <c r="L87" i="1" s="1"/>
  <c r="L86" i="1" s="1"/>
  <c r="K88" i="1"/>
  <c r="K87" i="1" s="1"/>
  <c r="K86" i="1" s="1"/>
  <c r="J88" i="1"/>
  <c r="J87" i="1" s="1"/>
  <c r="J86" i="1" s="1"/>
  <c r="L84" i="1"/>
  <c r="L83" i="1" s="1"/>
  <c r="L82" i="1" s="1"/>
  <c r="K84" i="1"/>
  <c r="K83" i="1" s="1"/>
  <c r="K82" i="1" s="1"/>
  <c r="J84" i="1"/>
  <c r="J83" i="1" s="1"/>
  <c r="J82" i="1" s="1"/>
  <c r="I84" i="1"/>
  <c r="I83" i="1" s="1"/>
  <c r="I82" i="1" s="1"/>
  <c r="L78" i="1"/>
  <c r="L77" i="1" s="1"/>
  <c r="K78" i="1"/>
  <c r="K77" i="1" s="1"/>
  <c r="J78" i="1"/>
  <c r="J77" i="1" s="1"/>
  <c r="I78" i="1"/>
  <c r="I77" i="1"/>
  <c r="L73" i="1"/>
  <c r="K73" i="1"/>
  <c r="J73" i="1"/>
  <c r="I73" i="1"/>
  <c r="I72" i="1" s="1"/>
  <c r="L72" i="1"/>
  <c r="K72" i="1"/>
  <c r="J72" i="1"/>
  <c r="J66" i="1" s="1"/>
  <c r="J65" i="1" s="1"/>
  <c r="L68" i="1"/>
  <c r="L67" i="1" s="1"/>
  <c r="L66" i="1" s="1"/>
  <c r="L65" i="1" s="1"/>
  <c r="K68" i="1"/>
  <c r="J68" i="1"/>
  <c r="I68" i="1"/>
  <c r="K67" i="1"/>
  <c r="J67" i="1"/>
  <c r="I67" i="1"/>
  <c r="I66" i="1" s="1"/>
  <c r="L49" i="1"/>
  <c r="K49" i="1"/>
  <c r="J49" i="1"/>
  <c r="I49" i="1"/>
  <c r="I48" i="1" s="1"/>
  <c r="I47" i="1" s="1"/>
  <c r="I46" i="1" s="1"/>
  <c r="L48" i="1"/>
  <c r="L47" i="1" s="1"/>
  <c r="L46" i="1" s="1"/>
  <c r="K48" i="1"/>
  <c r="K47" i="1" s="1"/>
  <c r="K46" i="1" s="1"/>
  <c r="J48" i="1"/>
  <c r="J47" i="1" s="1"/>
  <c r="J46" i="1" s="1"/>
  <c r="L44" i="1"/>
  <c r="L43" i="1" s="1"/>
  <c r="L42" i="1" s="1"/>
  <c r="K44" i="1"/>
  <c r="K43" i="1" s="1"/>
  <c r="K42" i="1" s="1"/>
  <c r="J44" i="1"/>
  <c r="J43" i="1" s="1"/>
  <c r="J42" i="1" s="1"/>
  <c r="I44" i="1"/>
  <c r="I43" i="1" s="1"/>
  <c r="I42" i="1" s="1"/>
  <c r="L40" i="1"/>
  <c r="K40" i="1"/>
  <c r="J40" i="1"/>
  <c r="I40" i="1"/>
  <c r="L38" i="1"/>
  <c r="L37" i="1" s="1"/>
  <c r="L36" i="1" s="1"/>
  <c r="L35" i="1" s="1"/>
  <c r="K38" i="1"/>
  <c r="J38" i="1"/>
  <c r="I38" i="1"/>
  <c r="K37" i="1"/>
  <c r="J37" i="1"/>
  <c r="I37" i="1"/>
  <c r="I36" i="1" s="1"/>
  <c r="K36" i="1"/>
  <c r="K35" i="1" s="1"/>
  <c r="J36" i="1"/>
  <c r="J35" i="1" s="1"/>
  <c r="K304" i="1" l="1"/>
  <c r="L303" i="1"/>
  <c r="I113" i="1"/>
  <c r="J304" i="1"/>
  <c r="I93" i="1"/>
  <c r="K93" i="1"/>
  <c r="J168" i="1"/>
  <c r="J186" i="1"/>
  <c r="J185" i="1" s="1"/>
  <c r="K216" i="1"/>
  <c r="L168" i="1"/>
  <c r="K186" i="1"/>
  <c r="L216" i="1"/>
  <c r="I304" i="1"/>
  <c r="I303" i="1" s="1"/>
  <c r="I104" i="1"/>
  <c r="I35" i="1"/>
  <c r="I34" i="1" s="1"/>
  <c r="K113" i="1"/>
  <c r="K159" i="1"/>
  <c r="K158" i="1" s="1"/>
  <c r="L186" i="1"/>
  <c r="L185" i="1" s="1"/>
  <c r="L184" i="1" s="1"/>
  <c r="I239" i="1"/>
  <c r="I271" i="1"/>
  <c r="K66" i="1"/>
  <c r="K65" i="1" s="1"/>
  <c r="I65" i="1"/>
  <c r="L93" i="1"/>
  <c r="L34" i="1" s="1"/>
  <c r="L368" i="1" s="1"/>
  <c r="L113" i="1"/>
  <c r="I139" i="1"/>
  <c r="I186" i="1"/>
  <c r="I185" i="1" s="1"/>
  <c r="J239" i="1"/>
  <c r="J238" i="1" s="1"/>
  <c r="J336" i="1"/>
  <c r="J139" i="1"/>
  <c r="J34" i="1" s="1"/>
  <c r="K173" i="1"/>
  <c r="K168" i="1" s="1"/>
  <c r="K239" i="1"/>
  <c r="K238" i="1" s="1"/>
  <c r="K336" i="1"/>
  <c r="K34" i="1" l="1"/>
  <c r="I238" i="1"/>
  <c r="J303" i="1"/>
  <c r="J184" i="1"/>
  <c r="J368" i="1" s="1"/>
  <c r="I184" i="1"/>
  <c r="I368" i="1" s="1"/>
  <c r="K185" i="1"/>
  <c r="K184" i="1" s="1"/>
  <c r="K303" i="1"/>
  <c r="K368" i="1" l="1"/>
</calcChain>
</file>

<file path=xl/sharedStrings.xml><?xml version="1.0" encoding="utf-8"?>
<sst xmlns="http://schemas.openxmlformats.org/spreadsheetml/2006/main" count="2277" uniqueCount="417">
  <si>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</si>
  <si>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</si>
  <si>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</si>
  <si>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</si>
  <si>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</si>
  <si>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</si>
  <si>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2023 m. kovo mėn. 31 d. metinės, ketvirtinės ataskaitos forma Nr. 2)</t>
  </si>
  <si>
    <t>Priekulės kultūros centras, 302296063, Turgaus g.4, Priekulė, Klaipėdos r.sav.</t>
  </si>
  <si>
    <t>(įstaigos pavadinimas, kodas Juridinių asmenų registre, adresas)</t>
  </si>
  <si>
    <t>BIUDŽETO IŠLAIDŲ SĄMATOS VYKDYMO</t>
  </si>
  <si>
    <t>2023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</si>
  <si>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</si>
  <si>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</si>
  <si>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</si>
  <si>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</si>
  <si>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</si>
  <si>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</si>
  <si>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</si>
  <si>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</si>
  <si>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Kitos kultūros ir meno įstaigos</t>
  </si>
  <si>
    <t>Įstaigos</t>
  </si>
  <si>
    <t>302296063</t>
  </si>
  <si>
    <t xml:space="preserve"> </t>
  </si>
  <si>
    <t>Programos</t>
  </si>
  <si>
    <t>Finansavimo šaltinio</t>
  </si>
  <si>
    <t>Valstybės funkcijos</t>
  </si>
  <si>
    <t>08</t>
  </si>
  <si>
    <t>02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</si>
  <si>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</si>
  <si>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</si>
  <si>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</si>
  <si>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</si>
  <si>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</si>
  <si>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</si>
  <si>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</si>
  <si>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</si>
  <si>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</si>
  <si>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</si>
  <si>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</si>
  <si>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</si>
  <si>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</si>
  <si>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</si>
  <si>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</si>
  <si>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</si>
  <si>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</si>
  <si>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</si>
  <si>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</si>
  <si>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</si>
  <si>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</si>
  <si>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</si>
  <si>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</si>
  <si>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</si>
  <si>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</si>
  <si>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</si>
  <si>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</si>
  <si>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</si>
  <si>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</si>
  <si>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</si>
  <si>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</si>
  <si>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</si>
  <si>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</si>
  <si>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</si>
  <si>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</si>
  <si>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</si>
  <si>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</si>
  <si>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</si>
  <si>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</si>
  <si>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</si>
  <si>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</si>
  <si>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</si>
  <si>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 subjektams</t>
    </r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</si>
  <si>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</si>
  <si>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</si>
  <si>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</si>
  <si>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</si>
  <si>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</si>
  <si>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</si>
  <si>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</si>
  <si>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</si>
  <si>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</si>
  <si>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</si>
  <si>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</si>
  <si>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</si>
  <si>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</si>
  <si>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</si>
  <si>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</si>
  <si>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</si>
  <si>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</si>
  <si>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</si>
  <si>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</si>
  <si>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</si>
  <si>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</si>
  <si>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</si>
  <si>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</si>
  <si>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</si>
  <si>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</si>
  <si>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</si>
  <si>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</si>
  <si>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</si>
  <si>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</si>
  <si>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</si>
  <si>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</si>
  <si>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</si>
  <si>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</si>
  <si>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</si>
  <si>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</si>
  <si>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</si>
  <si>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</si>
  <si>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</si>
  <si>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</si>
  <si>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</si>
  <si>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</si>
  <si>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</si>
  <si>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</si>
  <si>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</si>
  <si>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</si>
  <si>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</si>
  <si>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</si>
  <si>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</si>
  <si>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</si>
  <si>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</si>
  <si>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</si>
  <si>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</si>
  <si>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</si>
  <si>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</si>
  <si>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</si>
  <si>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</si>
  <si>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</si>
  <si>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</si>
  <si>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</si>
  <si>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</si>
  <si>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</si>
  <si>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</si>
  <si>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</si>
  <si>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</si>
  <si>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</si>
  <si>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</si>
  <si>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</si>
  <si>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</si>
  <si>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</si>
  <si>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</si>
  <si>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</si>
  <si>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</si>
  <si>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</si>
  <si>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</si>
  <si>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</si>
  <si>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</si>
  <si>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</si>
  <si>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</si>
  <si>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</si>
  <si>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</si>
  <si>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</si>
  <si>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</si>
  <si>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</si>
  <si>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</si>
  <si>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</si>
  <si>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</si>
  <si>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</si>
  <si>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</si>
  <si>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</si>
  <si>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</si>
  <si>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</si>
  <si>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  <family val="1"/>
      </rPr>
      <t>,</t>
    </r>
    <r>
      <rPr>
        <sz val="10"/>
        <color rgb="FF000000"/>
        <rFont val="Times New Roman"/>
        <family val="1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</si>
  <si>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</si>
  <si>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</si>
  <si>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</si>
  <si>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</si>
  <si>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</si>
  <si>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</si>
  <si>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</si>
  <si>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</si>
  <si>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</si>
  <si>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</si>
  <si>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</si>
  <si>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</si>
  <si>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</si>
  <si>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</si>
  <si>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</si>
  <si>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</si>
  <si>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</si>
  <si>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</si>
  <si>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</si>
  <si>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</si>
  <si>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</si>
  <si>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</si>
  <si>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</si>
  <si>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</si>
  <si>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</si>
  <si>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</si>
  <si>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</si>
  <si>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</si>
  <si>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</si>
  <si>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</si>
  <si>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</si>
  <si>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</si>
  <si>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</si>
  <si>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</si>
  <si>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</si>
  <si>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</si>
  <si>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</si>
  <si>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</si>
  <si>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</si>
  <si>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</si>
  <si>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</si>
  <si>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</si>
  <si>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</si>
  <si>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</si>
  <si>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</si>
  <si>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</si>
  <si>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</si>
  <si>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</si>
  <si>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</si>
  <si>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</si>
  <si>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</si>
  <si>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</si>
  <si>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</si>
  <si>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</si>
  <si>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</si>
  <si>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</si>
  <si>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</si>
  <si>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</si>
  <si>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</si>
  <si>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</si>
  <si>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</si>
  <si>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</si>
  <si>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</si>
  <si>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</si>
  <si>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</si>
  <si>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Rūta Steponavičienė</t>
  </si>
  <si>
    <t>(įstaigos vadovo ar jo įgalioto asmens pareigų  pavadinimas)</t>
  </si>
  <si>
    <t>(parašas)</t>
  </si>
  <si>
    <t>(vardas ir pavardė)</t>
  </si>
  <si>
    <t>Centralizuotos biudžetinių įstaigų buhalterinės apskaitos skyriaus vedėja</t>
  </si>
  <si>
    <t>Viktorija Kaprizkina</t>
  </si>
  <si>
    <t>(finansinę apskaitą tvarkančio asmens, centralizuotos apskaitos įstaigos vadovo arba jo įgalioto asmens pareigų pavadinimas)</t>
  </si>
  <si>
    <t>S</t>
  </si>
  <si>
    <t>Pajamos už paslaugas ir nuomą</t>
  </si>
  <si>
    <t>SB</t>
  </si>
  <si>
    <t>Savivaldybės biudžeto lėšos</t>
  </si>
  <si>
    <t>Kultūros paveldo puoselėjimo ir kultūros paslaugų plėtros programa</t>
  </si>
  <si>
    <t>7.1.1.4. BĮ Priekulės kultūros centro veiklos organizavimas</t>
  </si>
  <si>
    <t>7</t>
  </si>
  <si>
    <t>7.1.1.10. Kultūros įstaigų patalpų remontas, tarnybinių automobilių remontas, organizacinės technikos, priemonių įsigijimas, kultūros veikloms organizuoti</t>
  </si>
  <si>
    <t xml:space="preserve">P A T V I R T I N T A 	
Klaipėdos rajono savivaldybės	
administracijos direktoriaus	
2023 m. kovo 21 d.	
įsakymu Nr.(5.1.1) AV - 747	</t>
  </si>
  <si>
    <t>(Įstaigos pavadinimas)</t>
  </si>
  <si>
    <t>(Registracijos kodas ir buveinės adresas)</t>
  </si>
  <si>
    <t>(Eur., euro cnt.)</t>
  </si>
  <si>
    <t>Pavadinimas</t>
  </si>
  <si>
    <t>Likutis metų pražioje</t>
  </si>
  <si>
    <t>Patvirtinta įmokų suma, įskaitant patikslinimą</t>
  </si>
  <si>
    <t>Faktinės įmokos į biudžetą ataskaitinį laikotarpį</t>
  </si>
  <si>
    <t>Gauti biudžeto asignavimai per ataskaitinį laikotarpį</t>
  </si>
  <si>
    <t>Negauti biudžeto asignavimai per ataskaitinį laikotarpį</t>
  </si>
  <si>
    <t>metams</t>
  </si>
  <si>
    <t>ataskaitiniam laikotarpiui</t>
  </si>
  <si>
    <t>Biudžetinių įstaigų pajamų už prekes ir paslaugas įmokos</t>
  </si>
  <si>
    <t xml:space="preserve">Įmokos už išlaikymą švietimo, socialinės apsaugos ir kitose įstaigose
</t>
  </si>
  <si>
    <t xml:space="preserve">Pajamų už ilgalaikio ir trumpalaikio materialiojo turto nuomą įmokos
</t>
  </si>
  <si>
    <t>Pajamų už socialinio būsto paslaugas įmokos</t>
  </si>
  <si>
    <t>Pajamų už infrastruktūros plėtrą įmokos, iš jų:</t>
  </si>
  <si>
    <t>Pajamų už prioritetinės infrastruktūros plėtrą įmokos</t>
  </si>
  <si>
    <t>X</t>
  </si>
  <si>
    <t>Pajamų už neprioritetinės infrastruktūros plėtrą įmokos</t>
  </si>
  <si>
    <t>Pajamos iš viso</t>
  </si>
  <si>
    <t>Likutis ataskaitinio laikotarpio pabaigoje,
iš viso</t>
  </si>
  <si>
    <t>(ataskaitos rengėjas, tel. Nr.</t>
  </si>
  <si>
    <t>Priekulės kultūros centras</t>
  </si>
  <si>
    <t>302296063, Turgaus g. 4, Priekulė</t>
  </si>
  <si>
    <t xml:space="preserve"> PAŽYMA APIE PAJAMAS UŽ PASLAUGAS IR NUOMĄ  2023 M. KOVO 31 D. </t>
  </si>
  <si>
    <r>
      <t xml:space="preserve">metinė , </t>
    </r>
    <r>
      <rPr>
        <u/>
        <sz val="10"/>
        <rFont val="Times New Roman"/>
        <family val="1"/>
      </rPr>
      <t>ketvirtinė</t>
    </r>
    <r>
      <rPr>
        <sz val="10"/>
        <rFont val="Times New Roman"/>
        <family val="1"/>
        <charset val="186"/>
      </rPr>
      <t>, mėnesio</t>
    </r>
  </si>
  <si>
    <t>Rasma Balsienė, tel. 865982709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</si>
  <si>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</si>
  <si>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</si>
  <si>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</si>
  <si>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</si>
  <si>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</si>
  <si>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</si>
  <si>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PRIEKULĖS KULTŪROS CENTRAS  302296063</t>
  </si>
  <si>
    <t>(įstaigos pavadinimas, kodas)</t>
  </si>
  <si>
    <t xml:space="preserve">                                   (data)</t>
  </si>
  <si>
    <t>Turgaus g.4, Priekulė, Klaipėdos r.sav.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</si>
  <si>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</si>
  <si>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</si>
  <si>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</si>
  <si>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</si>
  <si>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</si>
  <si>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</si>
  <si>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</si>
  <si>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</si>
  <si>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</si>
  <si>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</si>
  <si>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</si>
  <si>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</si>
  <si>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</si>
  <si>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</si>
  <si>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</si>
  <si>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SAVIVALDYBĖS BIUDŽETINIŲ ĮSTAIGŲ  PAJAMŲ ĮMOKŲ ATASKAITA UŽ  2023  METŲ I KETVIRTĮ</t>
  </si>
  <si>
    <t>Klaipėdos raj.savivaldybės administracijos (Biudžeto ir ekonomikos skyriui)</t>
  </si>
  <si>
    <t>PAŽYMA DĖL GAUTINŲ, GAUTŲ IR GRĄŽINTINŲ FINANSAVIMO SUMŲ</t>
  </si>
  <si>
    <t>2023 Nr.______</t>
  </si>
  <si>
    <t>Ataskaitinis laikotarpis:</t>
  </si>
  <si>
    <t>2023-03-31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</si>
  <si>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</si>
  <si>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</si>
  <si>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</si>
  <si>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</si>
  <si>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</si>
  <si>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</si>
  <si>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</si>
  <si>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Atsargoms</t>
  </si>
  <si>
    <t>08.02.01.08.</t>
  </si>
  <si>
    <t>Kitoms išlaidoms</t>
  </si>
  <si>
    <t>Iš viso</t>
  </si>
  <si>
    <t>(Parašas) (Vardas ir pavardė)</t>
  </si>
  <si>
    <t>P A T V I R T I N T A</t>
  </si>
  <si>
    <t>Klaipėdos rajono savivaldybės</t>
  </si>
  <si>
    <t>administracijos direktoriaus</t>
  </si>
  <si>
    <t>2020 m. kovo 24 d.</t>
  </si>
  <si>
    <t>įsakymu Nr. (5.1.1 E) AV-659</t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</si>
  <si>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</si>
  <si>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</si>
  <si>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</si>
  <si>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</si>
  <si>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</si>
  <si>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</si>
  <si>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</si>
  <si>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</si>
  <si>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</si>
  <si>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</si>
  <si>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</si>
  <si>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</si>
  <si>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</si>
  <si>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</si>
  <si>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</si>
  <si>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</si>
  <si>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</si>
  <si>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</si>
  <si>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</si>
  <si>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</si>
  <si>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</si>
  <si>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</si>
  <si>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</si>
  <si>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</si>
  <si>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</si>
  <si>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</si>
  <si>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</si>
  <si>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</si>
  <si>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</si>
  <si>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</si>
  <si>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</si>
  <si>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</si>
  <si>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</si>
  <si>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</si>
  <si>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</si>
  <si>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</si>
  <si>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vandentiekiui, kanalizacijai</t>
  </si>
  <si>
    <t>atliekų tvarkymui</t>
  </si>
  <si>
    <t>2.2.1.1.1.21.</t>
  </si>
  <si>
    <t>2.2.1.1.1.22.</t>
  </si>
  <si>
    <t>2.2.1.1.1.30</t>
  </si>
  <si>
    <t>2.7.3.1.1.1.</t>
  </si>
  <si>
    <t>Mokytojų kelionės išlaidos</t>
  </si>
  <si>
    <t>Darbdavio socialinė parama (2 d.liga)</t>
  </si>
  <si>
    <t>Iš viso:</t>
  </si>
  <si>
    <t xml:space="preserve">  (parašas)</t>
  </si>
  <si>
    <t xml:space="preserve">                                  (vardas ir pavardė)</t>
  </si>
  <si>
    <t>Klaipėdos rajono centralizuotos biudžetinių įstaigų buhalterinės apskaitos skyriaus vedėja</t>
  </si>
  <si>
    <t>Rengė Rasma Balsienė, tel. 865982709</t>
  </si>
  <si>
    <t>PAŽYMA PRIE MOKĖTINŲ SUMŲ 2023 M. KOVO 31 D. ATASKAITOS 9 PRIEDO</t>
  </si>
  <si>
    <t>2023.04.11 Nr.________________</t>
  </si>
  <si>
    <r>
      <t xml:space="preserve">  Metinė</t>
    </r>
    <r>
      <rPr>
        <sz val="8"/>
        <rFont val="Arial"/>
        <family val="2"/>
        <charset val="186"/>
      </rPr>
      <t xml:space="preserve">, </t>
    </r>
    <r>
      <rPr>
        <u/>
        <sz val="8"/>
        <rFont val="Arial"/>
        <family val="2"/>
      </rPr>
      <t>ketvirtinė</t>
    </r>
  </si>
  <si>
    <t>PAŽYMA DĖL SUKAUPTŲ FINANSAVIMO SUMŲ</t>
  </si>
  <si>
    <t>Sukaupta finansavimo pajamų suma ataskaitinio laikotarpio pabaigoje:</t>
  </si>
  <si>
    <t>Atidėjiniai</t>
  </si>
  <si>
    <t>Atostogų rezervas, iš jų:</t>
  </si>
  <si>
    <t>socialinio draudimo įmokos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</si>
  <si>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</si>
  <si>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</si>
  <si>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</si>
  <si>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</si>
  <si>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</si>
  <si>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2023 m. kovo mėn. 31 d.</t>
  </si>
  <si>
    <t xml:space="preserve">                                                                        (data)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</si>
  <si>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</si>
  <si>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</si>
  <si>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</si>
  <si>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</si>
  <si>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</si>
  <si>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</si>
  <si>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</si>
  <si>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</si>
  <si>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</si>
  <si>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</si>
  <si>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</si>
  <si>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</si>
  <si>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</si>
  <si>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</si>
  <si>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</si>
  <si>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</si>
  <si>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</si>
  <si>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</si>
  <si>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</si>
  <si>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</si>
  <si>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</si>
  <si>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</si>
  <si>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</si>
  <si>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</si>
  <si>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</si>
  <si>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</si>
  <si>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</si>
  <si>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</si>
  <si>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</si>
  <si>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</si>
  <si>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</si>
  <si>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</si>
  <si>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</si>
  <si>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 xml:space="preserve">                          2023.04.11 Nr.________________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</si>
</sst>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8">
    <font>
      <sz val="11"/>
      <color rgb="FF000000"/>
      <name val="Calibri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trike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u/>
      <sz val="10"/>
      <name val="Times New Roman"/>
      <family val="1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rgb="FF000000"/>
      <name val="Times New Roman"/>
      <family val="1"/>
    </font>
    <font>
      <b/>
      <sz val="10"/>
      <name val="EYInterstate Light"/>
    </font>
    <font>
      <b/>
      <sz val="11"/>
      <name val="Times New Roman"/>
      <family val="1"/>
      <charset val="186"/>
    </font>
    <font>
      <sz val="11"/>
      <name val="Arial"/>
      <family val="2"/>
      <charset val="186"/>
    </font>
    <font>
      <sz val="10"/>
      <name val="Times New Roman Baltic"/>
      <charset val="186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  <charset val="186"/>
    </font>
    <font>
      <b/>
      <sz val="11"/>
      <color indexed="8"/>
      <name val="Times New Roman"/>
    </font>
    <font>
      <sz val="11"/>
      <color indexed="8"/>
      <name val="Times New Roman"/>
    </font>
    <font>
      <sz val="9"/>
      <color indexed="8"/>
      <name val="Times New Roman"/>
    </font>
    <font>
      <b/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</font>
    <font>
      <u/>
      <sz val="8"/>
      <name val="Arial"/>
      <family val="2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1"/>
      <color rgb="FF000000"/>
      <name val="Calibri"/>
      <family val="2"/>
    </font>
    <font>
      <sz val="12"/>
      <color indexed="8"/>
      <name val="Times New Roman"/>
    </font>
    <font>
      <b/>
      <sz val="9"/>
      <color indexed="8"/>
      <name val="Times New Roman"/>
    </font>
    <font>
      <i/>
      <sz val="9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theme="0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3">
    <xf numFmtId="0" fontId="0" fillId="0" borderId="0"/>
    <xf numFmtId="0" fontId="34" fillId="0" borderId="0"/>
    <xf numFmtId="0" fontId="50" fillId="0" borderId="0"/>
  </cellStyleXfs>
  <cellXfs count="46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19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14" fontId="24" fillId="0" borderId="0" xfId="0" applyNumberFormat="1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right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2" fontId="18" fillId="0" borderId="21" xfId="0" applyNumberFormat="1" applyFont="1" applyBorder="1" applyAlignment="1" applyProtection="1">
      <alignment horizontal="center" vertical="center"/>
      <protection locked="0"/>
    </xf>
    <xf numFmtId="2" fontId="18" fillId="0" borderId="28" xfId="0" applyNumberFormat="1" applyFont="1" applyBorder="1" applyAlignment="1" applyProtection="1">
      <alignment horizontal="center" vertical="center"/>
      <protection locked="0"/>
    </xf>
    <xf numFmtId="2" fontId="18" fillId="0" borderId="18" xfId="0" applyNumberFormat="1" applyFont="1" applyBorder="1" applyAlignment="1" applyProtection="1">
      <alignment horizontal="center" vertical="center"/>
      <protection locked="0"/>
    </xf>
    <xf numFmtId="2" fontId="18" fillId="0" borderId="18" xfId="0" applyNumberFormat="1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2" fontId="18" fillId="0" borderId="20" xfId="0" applyNumberFormat="1" applyFont="1" applyBorder="1" applyAlignment="1">
      <alignment horizontal="center" vertical="center" wrapText="1"/>
    </xf>
    <xf numFmtId="2" fontId="18" fillId="0" borderId="28" xfId="0" applyNumberFormat="1" applyFont="1" applyBorder="1" applyAlignment="1">
      <alignment horizontal="center" vertical="center"/>
    </xf>
    <xf numFmtId="2" fontId="18" fillId="0" borderId="31" xfId="0" applyNumberFormat="1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7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/>
    <xf numFmtId="0" fontId="26" fillId="0" borderId="0" xfId="0" applyFont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9" fillId="0" borderId="0" xfId="0" applyFont="1"/>
    <xf numFmtId="0" fontId="27" fillId="0" borderId="0" xfId="0" applyFont="1"/>
    <xf numFmtId="0" fontId="28" fillId="0" borderId="17" xfId="0" applyFont="1" applyBorder="1"/>
    <xf numFmtId="0" fontId="29" fillId="0" borderId="17" xfId="0" applyFont="1" applyBorder="1"/>
    <xf numFmtId="0" fontId="23" fillId="0" borderId="0" xfId="0" applyFont="1"/>
    <xf numFmtId="0" fontId="22" fillId="0" borderId="0" xfId="0" applyFont="1" applyAlignment="1">
      <alignment wrapText="1"/>
    </xf>
    <xf numFmtId="14" fontId="23" fillId="0" borderId="17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31" fillId="0" borderId="0" xfId="0" applyFont="1"/>
    <xf numFmtId="0" fontId="33" fillId="0" borderId="25" xfId="0" applyFont="1" applyBorder="1" applyAlignment="1">
      <alignment wrapText="1"/>
    </xf>
    <xf numFmtId="0" fontId="33" fillId="0" borderId="17" xfId="0" applyFont="1" applyBorder="1" applyAlignment="1">
      <alignment wrapText="1"/>
    </xf>
    <xf numFmtId="0" fontId="33" fillId="0" borderId="26" xfId="0" applyFont="1" applyBorder="1" applyAlignment="1">
      <alignment wrapText="1"/>
    </xf>
    <xf numFmtId="0" fontId="26" fillId="0" borderId="31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1" xfId="0" applyFont="1" applyBorder="1" applyAlignment="1">
      <alignment horizontal="left" vertical="center"/>
    </xf>
    <xf numFmtId="2" fontId="26" fillId="0" borderId="31" xfId="0" quotePrefix="1" applyNumberFormat="1" applyFont="1" applyBorder="1" applyAlignment="1">
      <alignment horizontal="center"/>
    </xf>
    <xf numFmtId="2" fontId="26" fillId="0" borderId="31" xfId="0" applyNumberFormat="1" applyFont="1" applyBorder="1" applyAlignment="1">
      <alignment horizontal="center"/>
    </xf>
    <xf numFmtId="0" fontId="26" fillId="0" borderId="31" xfId="0" applyFont="1" applyBorder="1"/>
    <xf numFmtId="0" fontId="26" fillId="0" borderId="31" xfId="0" applyFont="1" applyBorder="1" applyAlignment="1">
      <alignment horizontal="justify" vertical="top" wrapText="1"/>
    </xf>
    <xf numFmtId="0" fontId="26" fillId="0" borderId="31" xfId="0" quotePrefix="1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32" fillId="0" borderId="31" xfId="0" applyFont="1" applyBorder="1" applyAlignment="1">
      <alignment horizontal="right" vertical="center" wrapText="1"/>
    </xf>
    <xf numFmtId="2" fontId="26" fillId="0" borderId="30" xfId="0" quotePrefix="1" applyNumberFormat="1" applyFont="1" applyBorder="1" applyAlignment="1">
      <alignment horizontal="center"/>
    </xf>
    <xf numFmtId="2" fontId="26" fillId="0" borderId="20" xfId="0" quotePrefix="1" applyNumberFormat="1" applyFont="1" applyBorder="1" applyAlignment="1">
      <alignment horizontal="center"/>
    </xf>
    <xf numFmtId="0" fontId="18" fillId="0" borderId="19" xfId="0" applyFont="1" applyBorder="1"/>
    <xf numFmtId="0" fontId="23" fillId="0" borderId="0" xfId="1" applyFont="1"/>
    <xf numFmtId="0" fontId="18" fillId="0" borderId="17" xfId="0" applyFont="1" applyBorder="1"/>
    <xf numFmtId="0" fontId="2" fillId="0" borderId="0" xfId="0" applyFont="1" applyAlignment="1">
      <alignment vertical="center" wrapText="1"/>
    </xf>
    <xf numFmtId="0" fontId="18" fillId="0" borderId="0" xfId="1" applyFont="1" applyAlignment="1">
      <alignment vertical="top" wrapText="1"/>
    </xf>
    <xf numFmtId="0" fontId="18" fillId="0" borderId="0" xfId="0" applyFont="1" applyAlignment="1">
      <alignment horizontal="center" vertical="top"/>
    </xf>
    <xf numFmtId="0" fontId="18" fillId="0" borderId="0" xfId="1" applyFont="1" applyAlignment="1">
      <alignment vertical="top"/>
    </xf>
    <xf numFmtId="0" fontId="35" fillId="0" borderId="0" xfId="0" applyFont="1" applyAlignment="1">
      <alignment wrapText="1"/>
    </xf>
    <xf numFmtId="0" fontId="18" fillId="0" borderId="0" xfId="1" applyFont="1"/>
    <xf numFmtId="0" fontId="18" fillId="0" borderId="0" xfId="1" applyFont="1" applyAlignment="1">
      <alignment horizontal="center" vertical="top" wrapText="1"/>
    </xf>
    <xf numFmtId="0" fontId="18" fillId="0" borderId="0" xfId="1" applyFont="1" applyAlignment="1">
      <alignment horizontal="center" vertical="top"/>
    </xf>
    <xf numFmtId="0" fontId="36" fillId="0" borderId="0" xfId="0" applyFont="1"/>
    <xf numFmtId="0" fontId="37" fillId="0" borderId="0" xfId="0" applyFont="1"/>
    <xf numFmtId="0" fontId="39" fillId="0" borderId="0" xfId="0" applyFont="1"/>
    <xf numFmtId="0" fontId="39" fillId="0" borderId="0" xfId="0" applyFont="1" applyAlignment="1">
      <alignment horizontal="center" vertical="center" wrapText="1"/>
    </xf>
    <xf numFmtId="14" fontId="38" fillId="0" borderId="0" xfId="0" applyNumberFormat="1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/>
    </xf>
    <xf numFmtId="49" fontId="39" fillId="0" borderId="33" xfId="0" applyNumberFormat="1" applyFont="1" applyBorder="1" applyAlignment="1">
      <alignment horizontal="center" vertical="center"/>
    </xf>
    <xf numFmtId="2" fontId="39" fillId="0" borderId="33" xfId="0" applyNumberFormat="1" applyFont="1" applyBorder="1" applyAlignment="1">
      <alignment horizontal="right" vertical="center"/>
    </xf>
    <xf numFmtId="0" fontId="43" fillId="0" borderId="33" xfId="0" applyFont="1" applyBorder="1" applyAlignment="1">
      <alignment horizontal="right" vertical="center"/>
    </xf>
    <xf numFmtId="49" fontId="38" fillId="0" borderId="33" xfId="0" applyNumberFormat="1" applyFont="1" applyBorder="1" applyAlignment="1">
      <alignment horizontal="center" vertical="center"/>
    </xf>
    <xf numFmtId="2" fontId="38" fillId="0" borderId="33" xfId="0" applyNumberFormat="1" applyFont="1" applyBorder="1" applyAlignment="1">
      <alignment horizontal="right" vertical="center"/>
    </xf>
    <xf numFmtId="0" fontId="38" fillId="5" borderId="33" xfId="0" applyFont="1" applyFill="1" applyBorder="1" applyAlignment="1">
      <alignment horizontal="center" vertical="center" wrapText="1"/>
    </xf>
    <xf numFmtId="0" fontId="38" fillId="5" borderId="33" xfId="0" applyFont="1" applyFill="1" applyBorder="1" applyAlignment="1">
      <alignment horizontal="center" vertical="center"/>
    </xf>
    <xf numFmtId="0" fontId="44" fillId="0" borderId="0" xfId="0" applyFont="1"/>
    <xf numFmtId="0" fontId="0" fillId="0" borderId="0" xfId="0" applyAlignment="1">
      <alignment horizontal="left"/>
    </xf>
    <xf numFmtId="0" fontId="5" fillId="0" borderId="16" xfId="0" applyFont="1" applyBorder="1" applyAlignment="1">
      <alignment wrapText="1"/>
    </xf>
    <xf numFmtId="0" fontId="45" fillId="0" borderId="0" xfId="0" applyFont="1"/>
    <xf numFmtId="0" fontId="45" fillId="0" borderId="31" xfId="0" applyFont="1" applyBorder="1" applyAlignment="1">
      <alignment horizontal="center" wrapText="1"/>
    </xf>
    <xf numFmtId="0" fontId="45" fillId="0" borderId="31" xfId="0" applyFont="1" applyBorder="1" applyAlignment="1">
      <alignment horizontal="center"/>
    </xf>
    <xf numFmtId="0" fontId="45" fillId="0" borderId="31" xfId="0" applyFont="1" applyBorder="1"/>
    <xf numFmtId="0" fontId="48" fillId="0" borderId="31" xfId="0" applyFont="1" applyBorder="1"/>
    <xf numFmtId="0" fontId="0" fillId="6" borderId="31" xfId="0" applyFill="1" applyBorder="1"/>
    <xf numFmtId="0" fontId="0" fillId="0" borderId="31" xfId="0" applyBorder="1"/>
    <xf numFmtId="0" fontId="49" fillId="0" borderId="31" xfId="0" applyFont="1" applyBorder="1"/>
    <xf numFmtId="0" fontId="51" fillId="0" borderId="31" xfId="2" applyFont="1" applyBorder="1" applyAlignment="1">
      <alignment vertical="top" wrapText="1"/>
    </xf>
    <xf numFmtId="0" fontId="51" fillId="0" borderId="31" xfId="2" applyFont="1" applyBorder="1" applyAlignment="1">
      <alignment horizontal="left" vertical="top" wrapText="1"/>
    </xf>
    <xf numFmtId="0" fontId="45" fillId="0" borderId="31" xfId="0" applyFont="1" applyBorder="1" applyAlignment="1">
      <alignment horizontal="right"/>
    </xf>
    <xf numFmtId="0" fontId="45" fillId="0" borderId="31" xfId="0" applyFont="1" applyBorder="1" applyAlignment="1">
      <alignment horizontal="left"/>
    </xf>
    <xf numFmtId="0" fontId="2" fillId="0" borderId="7" xfId="0" applyFont="1" applyBorder="1" applyAlignment="1">
      <alignment vertical="center" wrapText="1"/>
    </xf>
    <xf numFmtId="0" fontId="40" fillId="0" borderId="0" xfId="0" applyFont="1"/>
    <xf numFmtId="0" fontId="42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53" fillId="0" borderId="0" xfId="0" applyFont="1"/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55" fillId="0" borderId="0" xfId="0" applyFont="1" applyAlignment="1">
      <alignment horizontal="right" vertical="center"/>
    </xf>
    <xf numFmtId="164" fontId="55" fillId="0" borderId="0" xfId="0" applyNumberFormat="1" applyFont="1" applyAlignment="1">
      <alignment vertical="center"/>
    </xf>
    <xf numFmtId="164" fontId="40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 horizontal="right" vertical="center"/>
    </xf>
    <xf numFmtId="0" fontId="55" fillId="0" borderId="38" xfId="0" applyFont="1" applyBorder="1"/>
    <xf numFmtId="0" fontId="40" fillId="0" borderId="0" xfId="0" applyFont="1" applyAlignment="1">
      <alignment horizontal="right"/>
    </xf>
    <xf numFmtId="0" fontId="55" fillId="0" borderId="0" xfId="0" applyFont="1"/>
    <xf numFmtId="0" fontId="55" fillId="0" borderId="0" xfId="0" applyFont="1" applyAlignment="1">
      <alignment horizontal="right"/>
    </xf>
    <xf numFmtId="0" fontId="40" fillId="0" borderId="39" xfId="0" applyFont="1" applyBorder="1" applyAlignment="1">
      <alignment horizontal="center"/>
    </xf>
    <xf numFmtId="0" fontId="54" fillId="0" borderId="38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top"/>
    </xf>
    <xf numFmtId="0" fontId="40" fillId="0" borderId="38" xfId="0" applyFont="1" applyBorder="1" applyAlignment="1">
      <alignment horizontal="center" vertical="top"/>
    </xf>
    <xf numFmtId="0" fontId="54" fillId="0" borderId="38" xfId="0" applyFont="1" applyBorder="1" applyAlignment="1">
      <alignment vertical="center"/>
    </xf>
    <xf numFmtId="0" fontId="54" fillId="0" borderId="38" xfId="0" applyFont="1" applyBorder="1" applyAlignment="1">
      <alignment horizontal="center" vertical="center"/>
    </xf>
    <xf numFmtId="2" fontId="54" fillId="0" borderId="38" xfId="0" applyNumberFormat="1" applyFont="1" applyBorder="1" applyAlignment="1">
      <alignment horizontal="right" vertical="center"/>
    </xf>
    <xf numFmtId="0" fontId="54" fillId="0" borderId="38" xfId="0" applyFont="1" applyBorder="1" applyAlignment="1">
      <alignment vertical="center" wrapText="1"/>
    </xf>
    <xf numFmtId="0" fontId="40" fillId="0" borderId="38" xfId="0" applyFont="1" applyBorder="1" applyAlignment="1">
      <alignment vertical="center" wrapText="1"/>
    </xf>
    <xf numFmtId="2" fontId="40" fillId="0" borderId="38" xfId="0" applyNumberFormat="1" applyFont="1" applyBorder="1" applyAlignment="1">
      <alignment horizontal="right" vertical="center"/>
    </xf>
    <xf numFmtId="2" fontId="54" fillId="7" borderId="38" xfId="0" applyNumberFormat="1" applyFont="1" applyFill="1" applyBorder="1" applyAlignment="1">
      <alignment horizontal="right" vertical="center"/>
    </xf>
    <xf numFmtId="0" fontId="40" fillId="0" borderId="38" xfId="0" applyFont="1" applyBorder="1" applyAlignment="1">
      <alignment vertical="top" wrapText="1"/>
    </xf>
    <xf numFmtId="0" fontId="40" fillId="7" borderId="38" xfId="0" applyFont="1" applyFill="1" applyBorder="1" applyAlignment="1">
      <alignment vertical="center" wrapText="1"/>
    </xf>
    <xf numFmtId="1" fontId="54" fillId="0" borderId="38" xfId="0" applyNumberFormat="1" applyFont="1" applyBorder="1" applyAlignment="1">
      <alignment horizontal="center" vertical="top"/>
    </xf>
    <xf numFmtId="1" fontId="40" fillId="0" borderId="38" xfId="0" applyNumberFormat="1" applyFont="1" applyBorder="1" applyAlignment="1">
      <alignment horizontal="center" vertical="top" wrapText="1"/>
    </xf>
    <xf numFmtId="1" fontId="54" fillId="0" borderId="38" xfId="0" applyNumberFormat="1" applyFont="1" applyBorder="1" applyAlignment="1">
      <alignment horizontal="center" vertical="top" wrapText="1"/>
    </xf>
    <xf numFmtId="0" fontId="54" fillId="0" borderId="38" xfId="0" applyFont="1" applyBorder="1" applyAlignment="1">
      <alignment vertical="top" wrapText="1"/>
    </xf>
    <xf numFmtId="0" fontId="40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top" wrapText="1"/>
    </xf>
    <xf numFmtId="0" fontId="40" fillId="0" borderId="0" xfId="0" applyFont="1" applyAlignment="1">
      <alignment vertical="center"/>
    </xf>
    <xf numFmtId="164" fontId="40" fillId="0" borderId="40" xfId="0" applyNumberFormat="1" applyFont="1" applyBorder="1" applyAlignment="1">
      <alignment horizontal="right" vertical="center"/>
    </xf>
    <xf numFmtId="0" fontId="54" fillId="0" borderId="0" xfId="0" applyFont="1" applyAlignment="1">
      <alignment horizontal="center" vertical="center" wrapText="1"/>
    </xf>
    <xf numFmtId="0" fontId="40" fillId="0" borderId="0" xfId="0" applyFont="1" applyAlignment="1">
      <alignment vertical="top"/>
    </xf>
    <xf numFmtId="0" fontId="40" fillId="0" borderId="37" xfId="0" applyFont="1" applyBorder="1" applyAlignment="1">
      <alignment vertical="center"/>
    </xf>
    <xf numFmtId="0" fontId="40" fillId="0" borderId="37" xfId="0" applyFont="1" applyBorder="1"/>
    <xf numFmtId="0" fontId="55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56" fillId="0" borderId="32" xfId="0" applyFont="1" applyBorder="1" applyAlignment="1">
      <alignment horizontal="center" vertical="top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top"/>
    </xf>
    <xf numFmtId="0" fontId="57" fillId="0" borderId="0" xfId="0" applyFont="1"/>
    <xf numFmtId="0" fontId="56" fillId="0" borderId="0" xfId="0" applyFont="1"/>
    <xf numFmtId="0" fontId="42" fillId="0" borderId="0" xfId="0" applyFont="1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 wrapText="1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8" fillId="0" borderId="28" xfId="0" applyFont="1" applyBorder="1" applyAlignment="1" applyProtection="1">
      <alignment horizontal="left" wrapText="1"/>
      <protection locked="0"/>
    </xf>
    <xf numFmtId="0" fontId="18" fillId="0" borderId="29" xfId="0" applyFont="1" applyBorder="1" applyAlignment="1" applyProtection="1">
      <alignment horizontal="left" wrapText="1"/>
      <protection locked="0"/>
    </xf>
    <xf numFmtId="0" fontId="18" fillId="0" borderId="30" xfId="0" applyFont="1" applyBorder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left" vertical="top" wrapText="1"/>
      <protection locked="0"/>
    </xf>
    <xf numFmtId="0" fontId="18" fillId="0" borderId="29" xfId="0" applyFont="1" applyBorder="1" applyAlignment="1" applyProtection="1">
      <alignment horizontal="left" vertical="top" wrapText="1"/>
      <protection locked="0"/>
    </xf>
    <xf numFmtId="0" fontId="18" fillId="0" borderId="30" xfId="0" applyFont="1" applyBorder="1" applyAlignment="1" applyProtection="1">
      <alignment horizontal="left" vertical="top" wrapText="1"/>
      <protection locked="0"/>
    </xf>
    <xf numFmtId="2" fontId="18" fillId="0" borderId="21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left" wrapText="1"/>
      <protection locked="0"/>
    </xf>
    <xf numFmtId="0" fontId="18" fillId="0" borderId="19" xfId="0" applyFont="1" applyBorder="1" applyAlignment="1" applyProtection="1">
      <alignment horizontal="left"/>
      <protection locked="0"/>
    </xf>
    <xf numFmtId="0" fontId="18" fillId="0" borderId="20" xfId="0" applyFont="1" applyBorder="1" applyAlignment="1" applyProtection="1">
      <alignment horizontal="left"/>
      <protection locked="0"/>
    </xf>
    <xf numFmtId="0" fontId="18" fillId="0" borderId="25" xfId="0" applyFont="1" applyBorder="1" applyAlignment="1" applyProtection="1">
      <alignment horizontal="left"/>
      <protection locked="0"/>
    </xf>
    <xf numFmtId="0" fontId="18" fillId="0" borderId="17" xfId="0" applyFont="1" applyBorder="1" applyAlignment="1" applyProtection="1">
      <alignment horizontal="left"/>
      <protection locked="0"/>
    </xf>
    <xf numFmtId="0" fontId="18" fillId="0" borderId="26" xfId="0" applyFont="1" applyBorder="1" applyAlignment="1" applyProtection="1">
      <alignment horizontal="left"/>
      <protection locked="0"/>
    </xf>
    <xf numFmtId="0" fontId="18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1" applyFont="1" applyAlignment="1">
      <alignment horizontal="center" vertical="top" wrapText="1"/>
    </xf>
    <xf numFmtId="0" fontId="18" fillId="0" borderId="0" xfId="1" applyFont="1" applyAlignment="1">
      <alignment horizontal="center" vertical="top"/>
    </xf>
    <xf numFmtId="0" fontId="2" fillId="0" borderId="0" xfId="0" applyFont="1" applyAlignment="1">
      <alignment horizontal="left"/>
    </xf>
    <xf numFmtId="0" fontId="26" fillId="0" borderId="17" xfId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left" wrapText="1"/>
    </xf>
    <xf numFmtId="0" fontId="22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18" fillId="0" borderId="0" xfId="0" applyFont="1"/>
    <xf numFmtId="0" fontId="26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27" xfId="0" applyFont="1" applyBorder="1" applyAlignment="1">
      <alignment wrapText="1"/>
    </xf>
    <xf numFmtId="0" fontId="18" fillId="0" borderId="19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/>
    <xf numFmtId="0" fontId="39" fillId="0" borderId="0" xfId="0" applyFont="1" applyAlignment="1">
      <alignment horizontal="left" vertical="center" wrapText="1"/>
    </xf>
    <xf numFmtId="0" fontId="39" fillId="0" borderId="37" xfId="0" applyFont="1" applyBorder="1" applyAlignment="1">
      <alignment horizontal="center" vertical="center"/>
    </xf>
    <xf numFmtId="0" fontId="38" fillId="0" borderId="33" xfId="0" applyFont="1" applyBorder="1" applyAlignment="1">
      <alignment horizontal="left" vertical="center" wrapText="1"/>
    </xf>
    <xf numFmtId="0" fontId="38" fillId="0" borderId="0" xfId="0" applyFont="1" applyAlignment="1">
      <alignment horizontal="center" wrapText="1"/>
    </xf>
    <xf numFmtId="0" fontId="40" fillId="0" borderId="3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left"/>
    </xf>
    <xf numFmtId="0" fontId="38" fillId="5" borderId="34" xfId="0" applyFont="1" applyFill="1" applyBorder="1" applyAlignment="1">
      <alignment horizontal="center" vertical="center"/>
    </xf>
    <xf numFmtId="0" fontId="38" fillId="5" borderId="35" xfId="0" applyFont="1" applyFill="1" applyBorder="1" applyAlignment="1">
      <alignment horizontal="center" vertical="center"/>
    </xf>
    <xf numFmtId="0" fontId="38" fillId="5" borderId="36" xfId="0" applyFont="1" applyFill="1" applyBorder="1" applyAlignment="1">
      <alignment horizontal="center" vertical="center"/>
    </xf>
    <xf numFmtId="0" fontId="39" fillId="0" borderId="33" xfId="0" applyFont="1" applyBorder="1" applyAlignment="1">
      <alignment horizontal="left" vertical="center" wrapText="1"/>
    </xf>
    <xf numFmtId="0" fontId="45" fillId="0" borderId="0" xfId="0" applyFont="1" applyAlignment="1">
      <alignment horizontal="right"/>
    </xf>
    <xf numFmtId="0" fontId="5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5" fillId="0" borderId="17" xfId="0" applyFont="1" applyBorder="1" applyAlignment="1">
      <alignment horizontal="right"/>
    </xf>
    <xf numFmtId="0" fontId="45" fillId="0" borderId="21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/>
    </xf>
    <xf numFmtId="0" fontId="45" fillId="0" borderId="31" xfId="0" applyFont="1" applyBorder="1" applyAlignment="1">
      <alignment horizontal="center" wrapText="1"/>
    </xf>
    <xf numFmtId="0" fontId="45" fillId="0" borderId="31" xfId="0" applyFont="1" applyBorder="1"/>
    <xf numFmtId="0" fontId="40" fillId="0" borderId="0" xfId="0" applyFont="1" applyAlignment="1">
      <alignment vertical="center"/>
    </xf>
    <xf numFmtId="0" fontId="40" fillId="0" borderId="0" xfId="0" applyFont="1"/>
    <xf numFmtId="0" fontId="39" fillId="0" borderId="37" xfId="0" applyFont="1" applyBorder="1" applyAlignment="1">
      <alignment horizontal="right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wrapText="1"/>
    </xf>
    <xf numFmtId="0" fontId="56" fillId="0" borderId="32" xfId="0" applyFont="1" applyBorder="1" applyAlignment="1">
      <alignment horizontal="center" vertical="top"/>
    </xf>
    <xf numFmtId="0" fontId="54" fillId="0" borderId="38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wrapText="1"/>
    </xf>
    <xf numFmtId="0" fontId="40" fillId="0" borderId="38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38" xfId="0" applyFont="1" applyBorder="1" applyAlignment="1">
      <alignment horizontal="center" vertical="center" wrapText="1"/>
    </xf>
    <xf numFmtId="2" fontId="54" fillId="0" borderId="38" xfId="0" applyNumberFormat="1" applyFont="1" applyBorder="1" applyAlignment="1">
      <alignment horizontal="center"/>
    </xf>
    <xf numFmtId="0" fontId="40" fillId="0" borderId="38" xfId="0" applyFont="1" applyBorder="1"/>
    <xf numFmtId="0" fontId="54" fillId="0" borderId="38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</cellXfs>
  <cellStyles count="3">
    <cellStyle name="Įprastas" xfId="0" builtinId="0"/>
    <cellStyle name="Įprastas 4" xfId="2" xr:uid="{03E7FA93-CCF7-4CA6-B18D-F69C28654BC3}"/>
    <cellStyle name="Normal_CF_ataskaitos_prie_mokejimo_tvarkos_040115" xfId="1" xr:uid="{D54EF0CC-8189-430C-8B92-792A36665026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workbookViewId="0">
      <selection activeCell="A13" sqref="A13:L13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4.855468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328" t="s">
        <v>6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6"/>
    </row>
    <row r="10" spans="1:15">
      <c r="A10" s="330" t="s">
        <v>8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335" t="s">
        <v>9</v>
      </c>
      <c r="H12" s="335"/>
      <c r="I12" s="335"/>
      <c r="J12" s="335"/>
      <c r="K12" s="335"/>
      <c r="L12" s="29"/>
      <c r="M12" s="16"/>
    </row>
    <row r="13" spans="1:15" ht="15.75" customHeight="1">
      <c r="A13" s="336" t="s">
        <v>10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16"/>
    </row>
    <row r="14" spans="1:15" ht="12" customHeight="1">
      <c r="G14" s="337" t="s">
        <v>11</v>
      </c>
      <c r="H14" s="337"/>
      <c r="I14" s="337"/>
      <c r="J14" s="337"/>
      <c r="K14" s="337"/>
      <c r="M14" s="16"/>
    </row>
    <row r="15" spans="1:15">
      <c r="G15" s="330" t="s">
        <v>12</v>
      </c>
      <c r="H15" s="330"/>
      <c r="I15" s="330"/>
      <c r="J15" s="330"/>
      <c r="K15" s="330"/>
    </row>
    <row r="16" spans="1:15" ht="15.75" customHeight="1">
      <c r="B16" s="336" t="s">
        <v>13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</row>
    <row r="17" spans="1:13" ht="7.5" customHeight="1"/>
    <row r="18" spans="1:13">
      <c r="G18" s="337" t="s">
        <v>369</v>
      </c>
      <c r="H18" s="337"/>
      <c r="I18" s="337"/>
      <c r="J18" s="337"/>
      <c r="K18" s="337"/>
    </row>
    <row r="19" spans="1:13">
      <c r="G19" s="338" t="s">
        <v>14</v>
      </c>
      <c r="H19" s="338"/>
      <c r="I19" s="338"/>
      <c r="J19" s="338"/>
      <c r="K19" s="33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339"/>
      <c r="F21" s="339"/>
      <c r="G21" s="339"/>
      <c r="H21" s="339"/>
      <c r="I21" s="339"/>
      <c r="J21" s="339"/>
      <c r="K21" s="339"/>
      <c r="L21" s="22"/>
    </row>
    <row r="22" spans="1:13" ht="15" customHeight="1">
      <c r="A22" s="340" t="s">
        <v>15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0"/>
    </row>
    <row r="23" spans="1:13">
      <c r="F23" s="19"/>
      <c r="J23" s="5"/>
      <c r="K23" s="13"/>
      <c r="L23" s="6" t="s">
        <v>16</v>
      </c>
      <c r="M23" s="30"/>
    </row>
    <row r="24" spans="1:13">
      <c r="F24" s="19"/>
      <c r="J24" s="31" t="s">
        <v>17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18</v>
      </c>
      <c r="L25" s="32"/>
      <c r="M25" s="30"/>
    </row>
    <row r="26" spans="1:13">
      <c r="A26" s="308" t="s">
        <v>19</v>
      </c>
      <c r="B26" s="308"/>
      <c r="C26" s="308"/>
      <c r="D26" s="308"/>
      <c r="E26" s="308"/>
      <c r="F26" s="308"/>
      <c r="G26" s="308"/>
      <c r="H26" s="308"/>
      <c r="I26" s="308"/>
      <c r="J26" s="36"/>
      <c r="K26" s="35" t="s">
        <v>20</v>
      </c>
      <c r="L26" s="37" t="s">
        <v>21</v>
      </c>
      <c r="M26" s="30"/>
    </row>
    <row r="27" spans="1:13">
      <c r="A27" s="308" t="s">
        <v>22</v>
      </c>
      <c r="B27" s="308"/>
      <c r="C27" s="308"/>
      <c r="D27" s="308"/>
      <c r="E27" s="308"/>
      <c r="F27" s="308"/>
      <c r="G27" s="308"/>
      <c r="H27" s="308"/>
      <c r="I27" s="308"/>
      <c r="J27" s="38" t="s">
        <v>23</v>
      </c>
      <c r="K27" s="113"/>
      <c r="L27" s="32"/>
      <c r="M27" s="30"/>
    </row>
    <row r="28" spans="1:13">
      <c r="D28" s="36"/>
      <c r="E28" s="36"/>
      <c r="F28" s="36"/>
      <c r="G28" s="39" t="s">
        <v>24</v>
      </c>
      <c r="H28" s="40"/>
      <c r="I28" s="41"/>
      <c r="J28" s="42"/>
      <c r="K28" s="32"/>
      <c r="L28" s="32"/>
      <c r="M28" s="30"/>
    </row>
    <row r="29" spans="1:13">
      <c r="D29" s="36"/>
      <c r="E29" s="36"/>
      <c r="F29" s="36"/>
      <c r="G29" s="334" t="s">
        <v>25</v>
      </c>
      <c r="H29" s="334"/>
      <c r="I29" s="114" t="s">
        <v>26</v>
      </c>
      <c r="J29" s="43" t="s">
        <v>27</v>
      </c>
      <c r="K29" s="32" t="s">
        <v>28</v>
      </c>
      <c r="L29" s="32" t="s">
        <v>26</v>
      </c>
      <c r="M29" s="30"/>
    </row>
    <row r="30" spans="1:13">
      <c r="A30" s="326"/>
      <c r="B30" s="326"/>
      <c r="C30" s="326"/>
      <c r="D30" s="326"/>
      <c r="E30" s="326"/>
      <c r="F30" s="326"/>
      <c r="G30" s="326"/>
      <c r="H30" s="326"/>
      <c r="I30" s="326"/>
      <c r="J30" s="44"/>
      <c r="K30" s="44"/>
      <c r="L30" s="45" t="s">
        <v>29</v>
      </c>
      <c r="M30" s="46"/>
    </row>
    <row r="31" spans="1:13" ht="27" customHeight="1">
      <c r="A31" s="310" t="s">
        <v>30</v>
      </c>
      <c r="B31" s="311"/>
      <c r="C31" s="311"/>
      <c r="D31" s="311"/>
      <c r="E31" s="311"/>
      <c r="F31" s="311"/>
      <c r="G31" s="314" t="s">
        <v>31</v>
      </c>
      <c r="H31" s="316" t="s">
        <v>32</v>
      </c>
      <c r="I31" s="318" t="s">
        <v>33</v>
      </c>
      <c r="J31" s="319"/>
      <c r="K31" s="320" t="s">
        <v>34</v>
      </c>
      <c r="L31" s="322" t="s">
        <v>35</v>
      </c>
      <c r="M31" s="46"/>
    </row>
    <row r="32" spans="1:13" ht="58.5" customHeight="1">
      <c r="A32" s="312"/>
      <c r="B32" s="313"/>
      <c r="C32" s="313"/>
      <c r="D32" s="313"/>
      <c r="E32" s="313"/>
      <c r="F32" s="313"/>
      <c r="G32" s="315"/>
      <c r="H32" s="317"/>
      <c r="I32" s="47" t="s">
        <v>36</v>
      </c>
      <c r="J32" s="48" t="s">
        <v>37</v>
      </c>
      <c r="K32" s="321"/>
      <c r="L32" s="323"/>
    </row>
    <row r="33" spans="1:15">
      <c r="A33" s="331" t="s">
        <v>38</v>
      </c>
      <c r="B33" s="332"/>
      <c r="C33" s="332"/>
      <c r="D33" s="332"/>
      <c r="E33" s="332"/>
      <c r="F33" s="333"/>
      <c r="G33" s="7">
        <v>2</v>
      </c>
      <c r="H33" s="8">
        <v>3</v>
      </c>
      <c r="I33" s="9" t="s">
        <v>39</v>
      </c>
      <c r="J33" s="10" t="s">
        <v>40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41</v>
      </c>
      <c r="H34" s="7">
        <v>1</v>
      </c>
      <c r="I34" s="115">
        <f>SUM(I35+I46+I65+I86+I93+I113+I139+I158+I168)</f>
        <v>403300</v>
      </c>
      <c r="J34" s="115">
        <f>SUM(J35+J46+J65+J86+J93+J113+J139+J158+J168)</f>
        <v>115400</v>
      </c>
      <c r="K34" s="116">
        <f>SUM(K35+K46+K65+K86+K93+K113+K139+K158+K168)</f>
        <v>104935.12000000001</v>
      </c>
      <c r="L34" s="115">
        <f>SUM(L35+L46+L65+L86+L93+L113+L139+L158+L168)</f>
        <v>104935.12000000001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42</v>
      </c>
      <c r="H35" s="7">
        <v>2</v>
      </c>
      <c r="I35" s="115">
        <f>SUM(I36+I42)</f>
        <v>288300</v>
      </c>
      <c r="J35" s="115">
        <f>SUM(J36+J42)</f>
        <v>71500</v>
      </c>
      <c r="K35" s="117">
        <f>SUM(K36+K42)</f>
        <v>69741.38</v>
      </c>
      <c r="L35" s="118">
        <f>SUM(L36+L42)</f>
        <v>69741.38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43</v>
      </c>
      <c r="H36" s="7">
        <v>3</v>
      </c>
      <c r="I36" s="115">
        <f>SUM(I37)</f>
        <v>282000</v>
      </c>
      <c r="J36" s="115">
        <f>SUM(J37)</f>
        <v>70000</v>
      </c>
      <c r="K36" s="116">
        <f>SUM(K37)</f>
        <v>68313.56</v>
      </c>
      <c r="L36" s="115">
        <f>SUM(L37)</f>
        <v>68313.56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43</v>
      </c>
      <c r="H37" s="7">
        <v>4</v>
      </c>
      <c r="I37" s="115">
        <f>SUM(I38+I40)</f>
        <v>282000</v>
      </c>
      <c r="J37" s="115">
        <f t="shared" ref="J37:L38" si="0">SUM(J38)</f>
        <v>70000</v>
      </c>
      <c r="K37" s="115">
        <f t="shared" si="0"/>
        <v>68313.56</v>
      </c>
      <c r="L37" s="115">
        <f t="shared" si="0"/>
        <v>68313.56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44</v>
      </c>
      <c r="H38" s="7">
        <v>5</v>
      </c>
      <c r="I38" s="116">
        <f>SUM(I39)</f>
        <v>282000</v>
      </c>
      <c r="J38" s="116">
        <f t="shared" si="0"/>
        <v>70000</v>
      </c>
      <c r="K38" s="116">
        <f t="shared" si="0"/>
        <v>68313.56</v>
      </c>
      <c r="L38" s="116">
        <f t="shared" si="0"/>
        <v>68313.56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44</v>
      </c>
      <c r="H39" s="7">
        <v>6</v>
      </c>
      <c r="I39" s="119">
        <v>282000</v>
      </c>
      <c r="J39" s="120">
        <v>70000</v>
      </c>
      <c r="K39" s="120">
        <v>68313.56</v>
      </c>
      <c r="L39" s="120">
        <v>68313.56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45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45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46</v>
      </c>
      <c r="H42" s="7">
        <v>9</v>
      </c>
      <c r="I42" s="116">
        <f t="shared" ref="I42:L44" si="1">I43</f>
        <v>6300</v>
      </c>
      <c r="J42" s="115">
        <f t="shared" si="1"/>
        <v>1500</v>
      </c>
      <c r="K42" s="116">
        <f t="shared" si="1"/>
        <v>1427.82</v>
      </c>
      <c r="L42" s="115">
        <f t="shared" si="1"/>
        <v>1427.82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46</v>
      </c>
      <c r="H43" s="7">
        <v>10</v>
      </c>
      <c r="I43" s="116">
        <f t="shared" si="1"/>
        <v>6300</v>
      </c>
      <c r="J43" s="115">
        <f t="shared" si="1"/>
        <v>1500</v>
      </c>
      <c r="K43" s="115">
        <f t="shared" si="1"/>
        <v>1427.82</v>
      </c>
      <c r="L43" s="115">
        <f t="shared" si="1"/>
        <v>1427.82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46</v>
      </c>
      <c r="H44" s="7">
        <v>11</v>
      </c>
      <c r="I44" s="115">
        <f t="shared" si="1"/>
        <v>6300</v>
      </c>
      <c r="J44" s="115">
        <f t="shared" si="1"/>
        <v>1500</v>
      </c>
      <c r="K44" s="115">
        <f t="shared" si="1"/>
        <v>1427.82</v>
      </c>
      <c r="L44" s="115">
        <f t="shared" si="1"/>
        <v>1427.82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46</v>
      </c>
      <c r="H45" s="7">
        <v>12</v>
      </c>
      <c r="I45" s="121">
        <v>6300</v>
      </c>
      <c r="J45" s="120">
        <v>1500</v>
      </c>
      <c r="K45" s="120">
        <v>1427.82</v>
      </c>
      <c r="L45" s="120">
        <v>1427.82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47</v>
      </c>
      <c r="H46" s="7">
        <v>13</v>
      </c>
      <c r="I46" s="122">
        <f t="shared" ref="I46:L48" si="2">I47</f>
        <v>107900</v>
      </c>
      <c r="J46" s="123">
        <f t="shared" si="2"/>
        <v>41600</v>
      </c>
      <c r="K46" s="122">
        <f t="shared" si="2"/>
        <v>32996.26</v>
      </c>
      <c r="L46" s="122">
        <f t="shared" si="2"/>
        <v>32996.26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47</v>
      </c>
      <c r="H47" s="7">
        <v>14</v>
      </c>
      <c r="I47" s="115">
        <f t="shared" si="2"/>
        <v>107900</v>
      </c>
      <c r="J47" s="116">
        <f t="shared" si="2"/>
        <v>41600</v>
      </c>
      <c r="K47" s="115">
        <f t="shared" si="2"/>
        <v>32996.26</v>
      </c>
      <c r="L47" s="116">
        <f t="shared" si="2"/>
        <v>32996.26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47</v>
      </c>
      <c r="H48" s="7">
        <v>15</v>
      </c>
      <c r="I48" s="115">
        <f t="shared" si="2"/>
        <v>107900</v>
      </c>
      <c r="J48" s="116">
        <f t="shared" si="2"/>
        <v>41600</v>
      </c>
      <c r="K48" s="118">
        <f t="shared" si="2"/>
        <v>32996.26</v>
      </c>
      <c r="L48" s="118">
        <f t="shared" si="2"/>
        <v>32996.26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47</v>
      </c>
      <c r="H49" s="7">
        <v>16</v>
      </c>
      <c r="I49" s="124">
        <f>SUM(I50:I64)</f>
        <v>107900</v>
      </c>
      <c r="J49" s="124">
        <f>SUM(J50:J64)</f>
        <v>41600</v>
      </c>
      <c r="K49" s="125">
        <f>SUM(K50:K64)</f>
        <v>32996.26</v>
      </c>
      <c r="L49" s="125">
        <f>SUM(L50:L64)</f>
        <v>32996.26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48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49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50</v>
      </c>
      <c r="H52" s="7">
        <v>19</v>
      </c>
      <c r="I52" s="120">
        <v>1100</v>
      </c>
      <c r="J52" s="120">
        <v>400</v>
      </c>
      <c r="K52" s="120">
        <v>373.9</v>
      </c>
      <c r="L52" s="120">
        <v>373.9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51</v>
      </c>
      <c r="H53" s="7">
        <v>20</v>
      </c>
      <c r="I53" s="120">
        <v>1200</v>
      </c>
      <c r="J53" s="120">
        <v>700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52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53</v>
      </c>
      <c r="H55" s="7">
        <v>22</v>
      </c>
      <c r="I55" s="121">
        <v>500</v>
      </c>
      <c r="J55" s="120">
        <v>200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54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55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56</v>
      </c>
      <c r="H58" s="7">
        <v>25</v>
      </c>
      <c r="I58" s="121">
        <v>3400</v>
      </c>
      <c r="J58" s="120">
        <v>2400</v>
      </c>
      <c r="K58" s="120">
        <v>500</v>
      </c>
      <c r="L58" s="120">
        <v>500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57</v>
      </c>
      <c r="H59" s="7">
        <v>26</v>
      </c>
      <c r="I59" s="121">
        <v>900</v>
      </c>
      <c r="J59" s="120">
        <v>500</v>
      </c>
      <c r="K59" s="120">
        <v>32.58</v>
      </c>
      <c r="L59" s="120">
        <v>32.58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58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59</v>
      </c>
      <c r="H61" s="7">
        <v>28</v>
      </c>
      <c r="I61" s="121">
        <v>7700</v>
      </c>
      <c r="J61" s="120">
        <v>4000</v>
      </c>
      <c r="K61" s="120">
        <v>2734.87</v>
      </c>
      <c r="L61" s="120">
        <v>2734.87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60</v>
      </c>
      <c r="H62" s="7">
        <v>29</v>
      </c>
      <c r="I62" s="121">
        <v>1600</v>
      </c>
      <c r="J62" s="120">
        <v>500</v>
      </c>
      <c r="K62" s="120">
        <v>269.14</v>
      </c>
      <c r="L62" s="120">
        <v>269.14</v>
      </c>
    </row>
    <row r="63" spans="1:12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61</v>
      </c>
      <c r="H63" s="7">
        <v>30</v>
      </c>
      <c r="I63" s="121">
        <v>300</v>
      </c>
      <c r="J63" s="120">
        <v>300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62</v>
      </c>
      <c r="H64" s="7">
        <v>31</v>
      </c>
      <c r="I64" s="121">
        <v>91200</v>
      </c>
      <c r="J64" s="120">
        <v>32600</v>
      </c>
      <c r="K64" s="120">
        <v>29085.77</v>
      </c>
      <c r="L64" s="120">
        <v>29085.77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63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64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65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65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66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67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68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69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69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66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67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68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70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71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72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73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74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75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75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75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75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76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77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77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77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78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79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80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81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82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82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82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83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84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85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85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85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86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87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88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89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89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89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90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91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91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91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92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93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94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94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94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95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96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97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97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97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97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98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98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98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98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99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99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99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99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100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100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100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101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102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102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102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102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103</v>
      </c>
      <c r="H139" s="90">
        <v>106</v>
      </c>
      <c r="I139" s="116">
        <f>SUM(I140+I145+I153)</f>
        <v>7100</v>
      </c>
      <c r="J139" s="127">
        <f>SUM(J140+J145+J153)</f>
        <v>2300</v>
      </c>
      <c r="K139" s="116">
        <f>SUM(K140+K145+K153)</f>
        <v>2197.48</v>
      </c>
      <c r="L139" s="115">
        <f>SUM(L140+L145+L153)</f>
        <v>2197.48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104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104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104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105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106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107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108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108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109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110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111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111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111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112</v>
      </c>
      <c r="H153" s="90">
        <v>120</v>
      </c>
      <c r="I153" s="116">
        <f t="shared" ref="I153:L154" si="15">I154</f>
        <v>7100</v>
      </c>
      <c r="J153" s="127">
        <f t="shared" si="15"/>
        <v>2300</v>
      </c>
      <c r="K153" s="116">
        <f t="shared" si="15"/>
        <v>2197.48</v>
      </c>
      <c r="L153" s="115">
        <f t="shared" si="15"/>
        <v>2197.48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112</v>
      </c>
      <c r="H154" s="90">
        <v>121</v>
      </c>
      <c r="I154" s="125">
        <f t="shared" si="15"/>
        <v>7100</v>
      </c>
      <c r="J154" s="133">
        <f t="shared" si="15"/>
        <v>2300</v>
      </c>
      <c r="K154" s="125">
        <f t="shared" si="15"/>
        <v>2197.48</v>
      </c>
      <c r="L154" s="124">
        <f t="shared" si="15"/>
        <v>2197.48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112</v>
      </c>
      <c r="H155" s="90">
        <v>122</v>
      </c>
      <c r="I155" s="116">
        <f>SUM(I156:I157)</f>
        <v>7100</v>
      </c>
      <c r="J155" s="127">
        <f>SUM(J156:J157)</f>
        <v>2300</v>
      </c>
      <c r="K155" s="116">
        <f>SUM(K156:K157)</f>
        <v>2197.48</v>
      </c>
      <c r="L155" s="115">
        <f>SUM(L156:L157)</f>
        <v>2197.48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113</v>
      </c>
      <c r="H156" s="90">
        <v>123</v>
      </c>
      <c r="I156" s="135">
        <v>7100</v>
      </c>
      <c r="J156" s="135">
        <v>2300</v>
      </c>
      <c r="K156" s="135">
        <v>2197.48</v>
      </c>
      <c r="L156" s="135">
        <v>2197.48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114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115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115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116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116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117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118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119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120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120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120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121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122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122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122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122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123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124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124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125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126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127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128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129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130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131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132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133</v>
      </c>
      <c r="H184" s="90">
        <v>151</v>
      </c>
      <c r="I184" s="115">
        <f>SUM(I185+I238+I303)</f>
        <v>50000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134</v>
      </c>
      <c r="H185" s="90">
        <v>152</v>
      </c>
      <c r="I185" s="115">
        <f>SUM(I186+I209+I216+I228+I232)</f>
        <v>50000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135</v>
      </c>
      <c r="H186" s="90">
        <v>153</v>
      </c>
      <c r="I186" s="122">
        <f>SUM(I187+I190+I195+I201+I206)</f>
        <v>49000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136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136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136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137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137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138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139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140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141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141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142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143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144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145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146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146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147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148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149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150</v>
      </c>
      <c r="H206" s="90">
        <v>173</v>
      </c>
      <c r="I206" s="115">
        <f t="shared" ref="I206:L207" si="19">I207</f>
        <v>49000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150</v>
      </c>
      <c r="H207" s="90">
        <v>174</v>
      </c>
      <c r="I207" s="116">
        <f t="shared" si="19"/>
        <v>49000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150</v>
      </c>
      <c r="H208" s="90">
        <v>175</v>
      </c>
      <c r="I208" s="119">
        <v>49000</v>
      </c>
      <c r="J208" s="121">
        <v>0</v>
      </c>
      <c r="K208" s="121">
        <v>0</v>
      </c>
      <c r="L208" s="121">
        <v>0</v>
      </c>
    </row>
    <row r="209" spans="1:15" ht="25.5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151</v>
      </c>
      <c r="H209" s="90">
        <v>176</v>
      </c>
      <c r="I209" s="115">
        <f t="shared" ref="I209:L210" si="20">I210</f>
        <v>1000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151</v>
      </c>
      <c r="H210" s="90">
        <v>177</v>
      </c>
      <c r="I210" s="122">
        <f t="shared" si="20"/>
        <v>1000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151</v>
      </c>
      <c r="H211" s="90">
        <v>178</v>
      </c>
      <c r="I211" s="115">
        <f>SUM(I212:I215)</f>
        <v>1000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152</v>
      </c>
      <c r="H212" s="90">
        <v>179</v>
      </c>
      <c r="I212" s="121">
        <v>1000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153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154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155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156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157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157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157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158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158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159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160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161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162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163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158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164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164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165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165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166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166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166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167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168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169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170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171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172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173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173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174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175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176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177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178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179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180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180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181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182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183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183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184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185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186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186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187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188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189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189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189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190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190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190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191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191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192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193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194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195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173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173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196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175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176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177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178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197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198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198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199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200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201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201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202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203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204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204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205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206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207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207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207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190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190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190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191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191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192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193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208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209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195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173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173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196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175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176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177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178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197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210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210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211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212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213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213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214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215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216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216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217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218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219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219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220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190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190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190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221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221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222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223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224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172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172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173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196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175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176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177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178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197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210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210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211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212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213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213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214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215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216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216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217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225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219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219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219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190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190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190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221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221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222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223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226</v>
      </c>
      <c r="H368" s="90">
        <v>335</v>
      </c>
      <c r="I368" s="130">
        <f>SUM(I34+I184)</f>
        <v>453300</v>
      </c>
      <c r="J368" s="130">
        <f>SUM(J34+J184)</f>
        <v>115400</v>
      </c>
      <c r="K368" s="130">
        <f>SUM(K34+K184)</f>
        <v>104935.12000000001</v>
      </c>
      <c r="L368" s="130">
        <f>SUM(L34+L184)</f>
        <v>104935.12000000001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324" t="s">
        <v>227</v>
      </c>
      <c r="E370" s="324"/>
      <c r="F370" s="324"/>
      <c r="G370" s="324"/>
      <c r="H370" s="110"/>
      <c r="I370" s="111"/>
      <c r="J370" s="109"/>
      <c r="K370" s="324" t="s">
        <v>228</v>
      </c>
      <c r="L370" s="324"/>
    </row>
    <row r="371" spans="1:12" ht="18.75" customHeight="1">
      <c r="A371" s="154" t="s">
        <v>229</v>
      </c>
      <c r="B371" s="154"/>
      <c r="C371" s="154"/>
      <c r="D371" s="154"/>
      <c r="E371" s="154"/>
      <c r="F371" s="154"/>
      <c r="G371" s="154"/>
      <c r="H371" s="36"/>
      <c r="I371" s="18" t="s">
        <v>230</v>
      </c>
      <c r="K371" s="309" t="s">
        <v>231</v>
      </c>
      <c r="L371" s="309"/>
    </row>
    <row r="372" spans="1:12" ht="15.75" customHeight="1">
      <c r="D372" s="147"/>
      <c r="I372" s="14"/>
      <c r="K372" s="14"/>
      <c r="L372" s="14"/>
    </row>
    <row r="373" spans="1:12" ht="27" customHeight="1">
      <c r="A373" s="155"/>
      <c r="B373" s="155"/>
      <c r="C373" s="155"/>
      <c r="D373" s="327" t="s">
        <v>232</v>
      </c>
      <c r="E373" s="327"/>
      <c r="F373" s="327"/>
      <c r="G373" s="327"/>
      <c r="I373" s="14"/>
      <c r="K373" s="324" t="s">
        <v>233</v>
      </c>
      <c r="L373" s="324"/>
    </row>
    <row r="374" spans="1:12" ht="24.75" customHeight="1">
      <c r="A374" s="325" t="s">
        <v>234</v>
      </c>
      <c r="B374" s="325"/>
      <c r="C374" s="325"/>
      <c r="D374" s="325"/>
      <c r="E374" s="325"/>
      <c r="F374" s="325"/>
      <c r="G374" s="325"/>
      <c r="H374" s="112"/>
      <c r="I374" s="15" t="s">
        <v>230</v>
      </c>
      <c r="K374" s="309" t="s">
        <v>231</v>
      </c>
      <c r="L374" s="309"/>
    </row>
  </sheetData>
  <sheetProtection formatCells="0" formatColumns="0" formatRows="0" insertColumns="0" insertRows="0" insertHyperlinks="0" deleteColumns="0" deleteRows="0" sort="0" autoFilter="0" pivotTables="0"/>
  <mergeCells count="30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A30:I30"/>
    <mergeCell ref="D370:G370"/>
    <mergeCell ref="D373:G373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51F24-DC0D-49D5-8BDB-323AE198FAC0}">
  <dimension ref="A1:L98"/>
  <sheetViews>
    <sheetView topLeftCell="A13" workbookViewId="0">
      <selection activeCell="G22" sqref="G22"/>
    </sheetView>
  </sheetViews>
  <sheetFormatPr defaultRowHeight="15"/>
  <cols>
    <col min="1" max="2" width="1.85546875" style="306" customWidth="1"/>
    <col min="3" max="3" width="1.5703125" style="306" customWidth="1"/>
    <col min="4" max="4" width="2.28515625" style="306" customWidth="1"/>
    <col min="5" max="5" width="2" style="306" customWidth="1"/>
    <col min="6" max="6" width="2.42578125" style="306" customWidth="1"/>
    <col min="7" max="7" width="35.85546875" style="307" customWidth="1"/>
    <col min="8" max="8" width="3.42578125" style="259" customWidth="1"/>
    <col min="9" max="10" width="10.7109375" style="307" customWidth="1"/>
    <col min="11" max="11" width="13.28515625" style="307" customWidth="1"/>
    <col min="12" max="12" width="9.140625" style="225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6" width="10.710937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2" width="10.710937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8" width="10.710937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4" width="10.710937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90" width="10.710937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6" width="10.710937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2" width="10.710937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8" width="10.710937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4" width="10.710937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70" width="10.710937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6" width="10.710937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2" width="10.710937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8" width="10.710937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4" width="10.710937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50" width="10.710937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6" width="10.710937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2" width="10.710937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8" width="10.710937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4" width="10.710937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30" width="10.710937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6" width="10.710937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2" width="10.710937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8" width="10.710937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4" width="10.710937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10" width="10.710937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6" width="10.710937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2" width="10.710937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8" width="10.710937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4" width="10.710937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90" width="10.710937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6" width="10.710937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2" width="10.710937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8" width="10.710937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4" width="10.710937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70" width="10.710937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6" width="10.710937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2" width="10.710937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8" width="10.710937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4" width="10.710937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50" width="10.710937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6" width="10.710937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2" width="10.710937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8" width="10.710937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4" width="10.710937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30" width="10.710937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6" width="10.710937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2" width="10.710937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8" width="10.710937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4" width="10.710937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10" width="10.710937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6" width="10.710937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2" width="10.710937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8" width="10.710937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4" width="10.710937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90" width="10.710937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6" width="10.710937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2" width="10.710937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8" width="10.710937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4" width="10.710937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70" width="10.710937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6" width="10.710937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2" width="10.710937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8" width="10.7109375" customWidth="1"/>
    <col min="16139" max="16139" width="13.28515625" customWidth="1"/>
  </cols>
  <sheetData>
    <row r="1" spans="1:11">
      <c r="A1" s="255"/>
      <c r="B1" s="255"/>
      <c r="C1" s="255"/>
      <c r="D1" s="255"/>
      <c r="E1" s="255"/>
      <c r="F1" s="255"/>
      <c r="G1" s="255"/>
      <c r="H1" s="256" t="s">
        <v>376</v>
      </c>
      <c r="I1" s="257"/>
      <c r="J1" s="225"/>
      <c r="K1" s="255"/>
    </row>
    <row r="2" spans="1:11">
      <c r="A2" s="255"/>
      <c r="B2" s="255"/>
      <c r="C2" s="255"/>
      <c r="D2" s="255"/>
      <c r="E2" s="255"/>
      <c r="F2" s="255"/>
      <c r="G2" s="255"/>
      <c r="H2" s="256" t="s">
        <v>377</v>
      </c>
      <c r="I2" s="257"/>
      <c r="J2" s="225"/>
      <c r="K2" s="255"/>
    </row>
    <row r="3" spans="1:11" ht="15.75" customHeight="1">
      <c r="A3" s="255"/>
      <c r="B3" s="255"/>
      <c r="C3" s="255"/>
      <c r="D3" s="255"/>
      <c r="E3" s="255"/>
      <c r="F3" s="255"/>
      <c r="G3" s="255"/>
      <c r="H3" s="256" t="s">
        <v>378</v>
      </c>
      <c r="I3" s="257"/>
      <c r="J3" s="258"/>
      <c r="K3" s="255"/>
    </row>
    <row r="4" spans="1:11" ht="6.75" customHeight="1">
      <c r="A4" s="255"/>
      <c r="B4" s="255"/>
      <c r="C4" s="255"/>
      <c r="D4" s="255"/>
      <c r="E4" s="255"/>
      <c r="F4" s="255"/>
      <c r="G4" s="255"/>
      <c r="I4" s="225"/>
      <c r="J4" s="258"/>
      <c r="K4" s="255"/>
    </row>
    <row r="5" spans="1:11">
      <c r="A5" s="459" t="s">
        <v>379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</row>
    <row r="6" spans="1:11" ht="30" customHeight="1">
      <c r="A6" s="409" t="s">
        <v>7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</row>
    <row r="7" spans="1:11">
      <c r="A7" s="409" t="s">
        <v>8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</row>
    <row r="8" spans="1:11" ht="7.5" customHeight="1">
      <c r="A8" s="260"/>
      <c r="B8" s="260"/>
      <c r="C8" s="260"/>
      <c r="D8" s="260"/>
      <c r="E8" s="260"/>
      <c r="F8" s="261"/>
      <c r="G8" s="452"/>
      <c r="H8" s="452"/>
      <c r="I8" s="409"/>
      <c r="J8" s="409"/>
      <c r="K8" s="409"/>
    </row>
    <row r="9" spans="1:11" ht="15" customHeight="1">
      <c r="A9" s="460" t="s">
        <v>380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</row>
    <row r="10" spans="1:11" ht="7.5" customHeight="1">
      <c r="A10" s="262"/>
      <c r="B10" s="263"/>
      <c r="C10" s="263"/>
      <c r="D10" s="263"/>
      <c r="E10" s="263"/>
      <c r="F10" s="263"/>
      <c r="G10" s="263"/>
      <c r="H10" s="263"/>
      <c r="I10" s="263"/>
      <c r="J10" s="263"/>
      <c r="K10" s="263"/>
    </row>
    <row r="11" spans="1:11">
      <c r="A11" s="458" t="s">
        <v>381</v>
      </c>
      <c r="B11" s="409"/>
      <c r="C11" s="409"/>
      <c r="D11" s="409"/>
      <c r="E11" s="409"/>
      <c r="F11" s="409"/>
      <c r="G11" s="409"/>
      <c r="H11" s="409"/>
      <c r="I11" s="409"/>
      <c r="J11" s="409"/>
      <c r="K11" s="409"/>
    </row>
    <row r="12" spans="1:11">
      <c r="A12" s="409" t="s">
        <v>11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</row>
    <row r="13" spans="1:11">
      <c r="A13" s="409" t="s">
        <v>12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</row>
    <row r="14" spans="1:11" ht="11.25" customHeight="1">
      <c r="A14" s="262"/>
      <c r="B14" s="263"/>
      <c r="C14" s="263"/>
      <c r="D14" s="263"/>
      <c r="E14" s="263"/>
      <c r="F14" s="263"/>
      <c r="G14" s="261"/>
      <c r="H14" s="261"/>
      <c r="I14" s="261"/>
      <c r="J14" s="261"/>
      <c r="K14" s="261"/>
    </row>
    <row r="15" spans="1:11">
      <c r="A15" s="458" t="s">
        <v>13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</row>
    <row r="16" spans="1:11" ht="15" customHeight="1">
      <c r="A16" s="409" t="s">
        <v>416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</row>
    <row r="17" spans="1:11">
      <c r="A17" s="264"/>
      <c r="B17" s="261"/>
      <c r="C17" s="261"/>
      <c r="D17" s="261"/>
      <c r="E17" s="261"/>
      <c r="F17" s="261"/>
      <c r="G17" s="261" t="s">
        <v>382</v>
      </c>
      <c r="H17" s="261"/>
      <c r="I17" s="255"/>
      <c r="J17" s="255"/>
      <c r="K17" s="265"/>
    </row>
    <row r="18" spans="1:11" ht="9" customHeight="1">
      <c r="A18" s="409"/>
      <c r="B18" s="409"/>
      <c r="C18" s="409"/>
      <c r="D18" s="409"/>
      <c r="E18" s="409"/>
      <c r="F18" s="409"/>
      <c r="G18" s="409"/>
      <c r="H18" s="409"/>
      <c r="I18" s="409"/>
      <c r="J18" s="409"/>
      <c r="K18" s="409"/>
    </row>
    <row r="19" spans="1:11">
      <c r="A19" s="264"/>
      <c r="B19" s="261"/>
      <c r="C19" s="261"/>
      <c r="D19" s="261"/>
      <c r="E19" s="261"/>
      <c r="F19" s="261"/>
      <c r="G19" s="261"/>
      <c r="H19" s="261"/>
      <c r="I19" s="266"/>
      <c r="J19" s="267"/>
      <c r="K19" s="268" t="s">
        <v>16</v>
      </c>
    </row>
    <row r="20" spans="1:11">
      <c r="A20" s="264"/>
      <c r="B20" s="261"/>
      <c r="C20" s="261"/>
      <c r="D20" s="261"/>
      <c r="E20" s="261"/>
      <c r="F20" s="261"/>
      <c r="G20" s="261"/>
      <c r="H20" s="261"/>
      <c r="I20" s="269"/>
      <c r="J20" s="269" t="s">
        <v>383</v>
      </c>
      <c r="K20" s="270"/>
    </row>
    <row r="21" spans="1:11">
      <c r="A21" s="264"/>
      <c r="B21" s="261"/>
      <c r="C21" s="261"/>
      <c r="D21" s="261"/>
      <c r="E21" s="261"/>
      <c r="F21" s="261"/>
      <c r="G21" s="261"/>
      <c r="H21" s="261"/>
      <c r="I21" s="269"/>
      <c r="J21" s="269" t="s">
        <v>18</v>
      </c>
      <c r="K21" s="270"/>
    </row>
    <row r="22" spans="1:11">
      <c r="A22" s="264"/>
      <c r="B22" s="261"/>
      <c r="C22" s="261"/>
      <c r="D22" s="261"/>
      <c r="E22" s="261"/>
      <c r="F22" s="261"/>
      <c r="G22" s="261"/>
      <c r="H22" s="261"/>
      <c r="I22" s="271"/>
      <c r="J22" s="269" t="s">
        <v>20</v>
      </c>
      <c r="K22" s="270" t="s">
        <v>21</v>
      </c>
    </row>
    <row r="23" spans="1:11" ht="8.25" customHeight="1">
      <c r="A23" s="260"/>
      <c r="B23" s="260"/>
      <c r="C23" s="260"/>
      <c r="D23" s="260"/>
      <c r="E23" s="260"/>
      <c r="F23" s="260"/>
      <c r="G23" s="261"/>
      <c r="H23" s="261"/>
      <c r="I23" s="272"/>
      <c r="J23" s="272"/>
      <c r="K23" s="273"/>
    </row>
    <row r="24" spans="1:11">
      <c r="A24" s="260"/>
      <c r="B24" s="260"/>
      <c r="C24" s="260"/>
      <c r="D24" s="260"/>
      <c r="E24" s="260"/>
      <c r="F24" s="260"/>
      <c r="G24" s="274"/>
      <c r="H24" s="261"/>
      <c r="I24" s="272"/>
      <c r="J24" s="272"/>
      <c r="K24" s="271" t="s">
        <v>384</v>
      </c>
    </row>
    <row r="25" spans="1:11" ht="15" customHeight="1">
      <c r="A25" s="449" t="s">
        <v>30</v>
      </c>
      <c r="B25" s="453"/>
      <c r="C25" s="453"/>
      <c r="D25" s="453"/>
      <c r="E25" s="453"/>
      <c r="F25" s="453"/>
      <c r="G25" s="449" t="s">
        <v>31</v>
      </c>
      <c r="H25" s="449" t="s">
        <v>385</v>
      </c>
      <c r="I25" s="454" t="s">
        <v>386</v>
      </c>
      <c r="J25" s="455"/>
      <c r="K25" s="455"/>
    </row>
    <row r="26" spans="1:11">
      <c r="A26" s="453"/>
      <c r="B26" s="453"/>
      <c r="C26" s="453"/>
      <c r="D26" s="453"/>
      <c r="E26" s="453"/>
      <c r="F26" s="453"/>
      <c r="G26" s="449"/>
      <c r="H26" s="449"/>
      <c r="I26" s="456" t="s">
        <v>321</v>
      </c>
      <c r="J26" s="456"/>
      <c r="K26" s="457"/>
    </row>
    <row r="27" spans="1:11" ht="25.5" customHeight="1">
      <c r="A27" s="453"/>
      <c r="B27" s="453"/>
      <c r="C27" s="453"/>
      <c r="D27" s="453"/>
      <c r="E27" s="453"/>
      <c r="F27" s="453"/>
      <c r="G27" s="449"/>
      <c r="H27" s="449"/>
      <c r="I27" s="449" t="s">
        <v>387</v>
      </c>
      <c r="J27" s="449" t="s">
        <v>388</v>
      </c>
      <c r="K27" s="450"/>
    </row>
    <row r="28" spans="1:11" ht="36" customHeight="1">
      <c r="A28" s="453"/>
      <c r="B28" s="453"/>
      <c r="C28" s="453"/>
      <c r="D28" s="453"/>
      <c r="E28" s="453"/>
      <c r="F28" s="453"/>
      <c r="G28" s="449"/>
      <c r="H28" s="449"/>
      <c r="I28" s="449"/>
      <c r="J28" s="275" t="s">
        <v>389</v>
      </c>
      <c r="K28" s="275" t="s">
        <v>390</v>
      </c>
    </row>
    <row r="29" spans="1:11">
      <c r="A29" s="451">
        <v>1</v>
      </c>
      <c r="B29" s="451"/>
      <c r="C29" s="451"/>
      <c r="D29" s="451"/>
      <c r="E29" s="451"/>
      <c r="F29" s="451"/>
      <c r="G29" s="276">
        <v>2</v>
      </c>
      <c r="H29" s="276">
        <v>3</v>
      </c>
      <c r="I29" s="276">
        <v>4</v>
      </c>
      <c r="J29" s="276">
        <v>5</v>
      </c>
      <c r="K29" s="276">
        <v>6</v>
      </c>
    </row>
    <row r="30" spans="1:11">
      <c r="A30" s="277">
        <v>2</v>
      </c>
      <c r="B30" s="277"/>
      <c r="C30" s="278"/>
      <c r="D30" s="278"/>
      <c r="E30" s="278"/>
      <c r="F30" s="278"/>
      <c r="G30" s="279" t="s">
        <v>391</v>
      </c>
      <c r="H30" s="280">
        <v>1</v>
      </c>
      <c r="I30" s="281">
        <f>I31+I37+I39+I42+I47+I59+I66+I75+I81</f>
        <v>4654.01</v>
      </c>
      <c r="J30" s="281">
        <f>J31+J37+J39+J42+J47+J59+J66+J75+J81</f>
        <v>969.91</v>
      </c>
      <c r="K30" s="281">
        <f>K31+K37+K39+K42+K47+K59+K66+K75+K81</f>
        <v>0</v>
      </c>
    </row>
    <row r="31" spans="1:11" hidden="1" collapsed="1">
      <c r="A31" s="277">
        <v>2</v>
      </c>
      <c r="B31" s="277">
        <v>1</v>
      </c>
      <c r="C31" s="277"/>
      <c r="D31" s="277"/>
      <c r="E31" s="277"/>
      <c r="F31" s="277"/>
      <c r="G31" s="282" t="s">
        <v>42</v>
      </c>
      <c r="H31" s="280">
        <v>2</v>
      </c>
      <c r="I31" s="281">
        <f>I32+I36</f>
        <v>0</v>
      </c>
      <c r="J31" s="281">
        <f>J32+J36</f>
        <v>0</v>
      </c>
      <c r="K31" s="281">
        <f>K32+K36</f>
        <v>0</v>
      </c>
    </row>
    <row r="32" spans="1:11" hidden="1" collapsed="1">
      <c r="A32" s="278">
        <v>2</v>
      </c>
      <c r="B32" s="278">
        <v>1</v>
      </c>
      <c r="C32" s="278">
        <v>1</v>
      </c>
      <c r="D32" s="278"/>
      <c r="E32" s="278"/>
      <c r="F32" s="278"/>
      <c r="G32" s="283" t="s">
        <v>392</v>
      </c>
      <c r="H32" s="276">
        <v>3</v>
      </c>
      <c r="I32" s="284">
        <f>I33+I35</f>
        <v>0</v>
      </c>
      <c r="J32" s="284">
        <f>J33+J35</f>
        <v>0</v>
      </c>
      <c r="K32" s="284">
        <f>K33+K35</f>
        <v>0</v>
      </c>
    </row>
    <row r="33" spans="1:11" hidden="1" collapsed="1">
      <c r="A33" s="278">
        <v>2</v>
      </c>
      <c r="B33" s="278">
        <v>1</v>
      </c>
      <c r="C33" s="278">
        <v>1</v>
      </c>
      <c r="D33" s="278">
        <v>1</v>
      </c>
      <c r="E33" s="278">
        <v>1</v>
      </c>
      <c r="F33" s="278">
        <v>1</v>
      </c>
      <c r="G33" s="283" t="s">
        <v>393</v>
      </c>
      <c r="H33" s="276">
        <v>4</v>
      </c>
      <c r="I33" s="284"/>
      <c r="J33" s="284"/>
      <c r="K33" s="284"/>
    </row>
    <row r="34" spans="1:11" hidden="1" collapsed="1">
      <c r="A34" s="278"/>
      <c r="B34" s="278"/>
      <c r="C34" s="278"/>
      <c r="D34" s="278"/>
      <c r="E34" s="278"/>
      <c r="F34" s="278"/>
      <c r="G34" s="283" t="s">
        <v>394</v>
      </c>
      <c r="H34" s="276">
        <v>5</v>
      </c>
      <c r="I34" s="284"/>
      <c r="J34" s="284"/>
      <c r="K34" s="284"/>
    </row>
    <row r="35" spans="1:11" hidden="1" collapsed="1">
      <c r="A35" s="278">
        <v>2</v>
      </c>
      <c r="B35" s="278">
        <v>1</v>
      </c>
      <c r="C35" s="278">
        <v>1</v>
      </c>
      <c r="D35" s="278">
        <v>1</v>
      </c>
      <c r="E35" s="278">
        <v>2</v>
      </c>
      <c r="F35" s="278">
        <v>1</v>
      </c>
      <c r="G35" s="283" t="s">
        <v>45</v>
      </c>
      <c r="H35" s="276">
        <v>6</v>
      </c>
      <c r="I35" s="284"/>
      <c r="J35" s="284"/>
      <c r="K35" s="284"/>
    </row>
    <row r="36" spans="1:11" hidden="1" collapsed="1">
      <c r="A36" s="278">
        <v>2</v>
      </c>
      <c r="B36" s="278">
        <v>1</v>
      </c>
      <c r="C36" s="278">
        <v>2</v>
      </c>
      <c r="D36" s="278"/>
      <c r="E36" s="278"/>
      <c r="F36" s="278"/>
      <c r="G36" s="283" t="s">
        <v>46</v>
      </c>
      <c r="H36" s="276">
        <v>7</v>
      </c>
      <c r="I36" s="284"/>
      <c r="J36" s="284"/>
      <c r="K36" s="284"/>
    </row>
    <row r="37" spans="1:11">
      <c r="A37" s="277">
        <v>2</v>
      </c>
      <c r="B37" s="277">
        <v>2</v>
      </c>
      <c r="C37" s="277"/>
      <c r="D37" s="277"/>
      <c r="E37" s="277"/>
      <c r="F37" s="277"/>
      <c r="G37" s="282" t="s">
        <v>395</v>
      </c>
      <c r="H37" s="280">
        <v>8</v>
      </c>
      <c r="I37" s="285">
        <f>I38</f>
        <v>4654.01</v>
      </c>
      <c r="J37" s="285">
        <f>J38</f>
        <v>969.91</v>
      </c>
      <c r="K37" s="285">
        <f>K38</f>
        <v>0</v>
      </c>
    </row>
    <row r="38" spans="1:11">
      <c r="A38" s="278">
        <v>2</v>
      </c>
      <c r="B38" s="278">
        <v>2</v>
      </c>
      <c r="C38" s="278">
        <v>1</v>
      </c>
      <c r="D38" s="278"/>
      <c r="E38" s="278"/>
      <c r="F38" s="278"/>
      <c r="G38" s="283" t="s">
        <v>395</v>
      </c>
      <c r="H38" s="276">
        <v>9</v>
      </c>
      <c r="I38" s="284">
        <v>4654.01</v>
      </c>
      <c r="J38" s="284">
        <v>969.91</v>
      </c>
      <c r="K38" s="284"/>
    </row>
    <row r="39" spans="1:11" hidden="1" collapsed="1">
      <c r="A39" s="277">
        <v>2</v>
      </c>
      <c r="B39" s="277">
        <v>3</v>
      </c>
      <c r="C39" s="277"/>
      <c r="D39" s="277"/>
      <c r="E39" s="277"/>
      <c r="F39" s="277"/>
      <c r="G39" s="282" t="s">
        <v>63</v>
      </c>
      <c r="H39" s="280">
        <v>10</v>
      </c>
      <c r="I39" s="281">
        <f>I40+I41</f>
        <v>0</v>
      </c>
      <c r="J39" s="281">
        <f>J40+J41</f>
        <v>0</v>
      </c>
      <c r="K39" s="281">
        <f>K40+K41</f>
        <v>0</v>
      </c>
    </row>
    <row r="40" spans="1:11" hidden="1" collapsed="1">
      <c r="A40" s="278">
        <v>2</v>
      </c>
      <c r="B40" s="278">
        <v>3</v>
      </c>
      <c r="C40" s="278">
        <v>1</v>
      </c>
      <c r="D40" s="278"/>
      <c r="E40" s="278"/>
      <c r="F40" s="278"/>
      <c r="G40" s="283" t="s">
        <v>64</v>
      </c>
      <c r="H40" s="276">
        <v>11</v>
      </c>
      <c r="I40" s="284"/>
      <c r="J40" s="284"/>
      <c r="K40" s="284"/>
    </row>
    <row r="41" spans="1:11" hidden="1" collapsed="1">
      <c r="A41" s="278">
        <v>2</v>
      </c>
      <c r="B41" s="278">
        <v>3</v>
      </c>
      <c r="C41" s="278">
        <v>2</v>
      </c>
      <c r="D41" s="278"/>
      <c r="E41" s="278"/>
      <c r="F41" s="278"/>
      <c r="G41" s="283" t="s">
        <v>75</v>
      </c>
      <c r="H41" s="276">
        <v>12</v>
      </c>
      <c r="I41" s="284"/>
      <c r="J41" s="284"/>
      <c r="K41" s="284"/>
    </row>
    <row r="42" spans="1:11" hidden="1" collapsed="1">
      <c r="A42" s="277">
        <v>2</v>
      </c>
      <c r="B42" s="277">
        <v>4</v>
      </c>
      <c r="C42" s="277"/>
      <c r="D42" s="277"/>
      <c r="E42" s="277"/>
      <c r="F42" s="277"/>
      <c r="G42" s="282" t="s">
        <v>76</v>
      </c>
      <c r="H42" s="280">
        <v>13</v>
      </c>
      <c r="I42" s="281">
        <f>I43</f>
        <v>0</v>
      </c>
      <c r="J42" s="281">
        <f>J43</f>
        <v>0</v>
      </c>
      <c r="K42" s="281">
        <f>K43</f>
        <v>0</v>
      </c>
    </row>
    <row r="43" spans="1:11" hidden="1" collapsed="1">
      <c r="A43" s="278">
        <v>2</v>
      </c>
      <c r="B43" s="278">
        <v>4</v>
      </c>
      <c r="C43" s="278">
        <v>1</v>
      </c>
      <c r="D43" s="278"/>
      <c r="E43" s="278"/>
      <c r="F43" s="278"/>
      <c r="G43" s="283" t="s">
        <v>396</v>
      </c>
      <c r="H43" s="276">
        <v>14</v>
      </c>
      <c r="I43" s="284">
        <f>I44+I45+I46</f>
        <v>0</v>
      </c>
      <c r="J43" s="284">
        <f>J44+J45+J46</f>
        <v>0</v>
      </c>
      <c r="K43" s="284">
        <f>K44+K45+K46</f>
        <v>0</v>
      </c>
    </row>
    <row r="44" spans="1:11" hidden="1" collapsed="1">
      <c r="A44" s="278">
        <v>2</v>
      </c>
      <c r="B44" s="278">
        <v>4</v>
      </c>
      <c r="C44" s="278">
        <v>1</v>
      </c>
      <c r="D44" s="278">
        <v>1</v>
      </c>
      <c r="E44" s="278">
        <v>1</v>
      </c>
      <c r="F44" s="278">
        <v>1</v>
      </c>
      <c r="G44" s="283" t="s">
        <v>78</v>
      </c>
      <c r="H44" s="276">
        <v>15</v>
      </c>
      <c r="I44" s="284"/>
      <c r="J44" s="284"/>
      <c r="K44" s="284"/>
    </row>
    <row r="45" spans="1:11" hidden="1" collapsed="1">
      <c r="A45" s="278">
        <v>2</v>
      </c>
      <c r="B45" s="278">
        <v>4</v>
      </c>
      <c r="C45" s="278">
        <v>1</v>
      </c>
      <c r="D45" s="278">
        <v>1</v>
      </c>
      <c r="E45" s="278">
        <v>1</v>
      </c>
      <c r="F45" s="278">
        <v>2</v>
      </c>
      <c r="G45" s="283" t="s">
        <v>79</v>
      </c>
      <c r="H45" s="276">
        <v>16</v>
      </c>
      <c r="I45" s="284"/>
      <c r="J45" s="284"/>
      <c r="K45" s="284"/>
    </row>
    <row r="46" spans="1:11" hidden="1" collapsed="1">
      <c r="A46" s="278">
        <v>2</v>
      </c>
      <c r="B46" s="278">
        <v>4</v>
      </c>
      <c r="C46" s="278">
        <v>1</v>
      </c>
      <c r="D46" s="278">
        <v>1</v>
      </c>
      <c r="E46" s="278">
        <v>1</v>
      </c>
      <c r="F46" s="278">
        <v>3</v>
      </c>
      <c r="G46" s="283" t="s">
        <v>80</v>
      </c>
      <c r="H46" s="276">
        <v>17</v>
      </c>
      <c r="I46" s="284"/>
      <c r="J46" s="284"/>
      <c r="K46" s="284"/>
    </row>
    <row r="47" spans="1:11" hidden="1" collapsed="1">
      <c r="A47" s="277">
        <v>2</v>
      </c>
      <c r="B47" s="277">
        <v>5</v>
      </c>
      <c r="C47" s="277"/>
      <c r="D47" s="277"/>
      <c r="E47" s="277"/>
      <c r="F47" s="277"/>
      <c r="G47" s="282" t="s">
        <v>81</v>
      </c>
      <c r="H47" s="280">
        <v>18</v>
      </c>
      <c r="I47" s="281">
        <f>I48+I51+I54</f>
        <v>0</v>
      </c>
      <c r="J47" s="281">
        <f>J48+J51+J54</f>
        <v>0</v>
      </c>
      <c r="K47" s="281">
        <f>K48+K51+K54</f>
        <v>0</v>
      </c>
    </row>
    <row r="48" spans="1:11" hidden="1" collapsed="1">
      <c r="A48" s="278">
        <v>2</v>
      </c>
      <c r="B48" s="278">
        <v>5</v>
      </c>
      <c r="C48" s="278">
        <v>1</v>
      </c>
      <c r="D48" s="278"/>
      <c r="E48" s="278"/>
      <c r="F48" s="278"/>
      <c r="G48" s="283" t="s">
        <v>82</v>
      </c>
      <c r="H48" s="276">
        <v>19</v>
      </c>
      <c r="I48" s="284">
        <f>I49+I50</f>
        <v>0</v>
      </c>
      <c r="J48" s="284">
        <f>J49+J50</f>
        <v>0</v>
      </c>
      <c r="K48" s="284">
        <f>K49+K50</f>
        <v>0</v>
      </c>
    </row>
    <row r="49" spans="1:11" ht="24" hidden="1" customHeight="1" collapsed="1">
      <c r="A49" s="278">
        <v>2</v>
      </c>
      <c r="B49" s="278">
        <v>5</v>
      </c>
      <c r="C49" s="278">
        <v>1</v>
      </c>
      <c r="D49" s="278">
        <v>1</v>
      </c>
      <c r="E49" s="278">
        <v>1</v>
      </c>
      <c r="F49" s="278">
        <v>1</v>
      </c>
      <c r="G49" s="283" t="s">
        <v>83</v>
      </c>
      <c r="H49" s="276">
        <v>20</v>
      </c>
      <c r="I49" s="284"/>
      <c r="J49" s="284"/>
      <c r="K49" s="284"/>
    </row>
    <row r="50" spans="1:11" hidden="1" collapsed="1">
      <c r="A50" s="278">
        <v>2</v>
      </c>
      <c r="B50" s="278">
        <v>5</v>
      </c>
      <c r="C50" s="278">
        <v>1</v>
      </c>
      <c r="D50" s="278">
        <v>1</v>
      </c>
      <c r="E50" s="278">
        <v>1</v>
      </c>
      <c r="F50" s="278">
        <v>2</v>
      </c>
      <c r="G50" s="283" t="s">
        <v>84</v>
      </c>
      <c r="H50" s="276">
        <v>21</v>
      </c>
      <c r="I50" s="284"/>
      <c r="J50" s="284"/>
      <c r="K50" s="284"/>
    </row>
    <row r="51" spans="1:11" hidden="1" collapsed="1">
      <c r="A51" s="278">
        <v>2</v>
      </c>
      <c r="B51" s="278">
        <v>5</v>
      </c>
      <c r="C51" s="278">
        <v>2</v>
      </c>
      <c r="D51" s="278"/>
      <c r="E51" s="278"/>
      <c r="F51" s="278"/>
      <c r="G51" s="283" t="s">
        <v>85</v>
      </c>
      <c r="H51" s="276">
        <v>22</v>
      </c>
      <c r="I51" s="284">
        <f>I52+I53</f>
        <v>0</v>
      </c>
      <c r="J51" s="284">
        <f>J52+J53</f>
        <v>0</v>
      </c>
      <c r="K51" s="284">
        <f>K52+K53</f>
        <v>0</v>
      </c>
    </row>
    <row r="52" spans="1:11" ht="24" hidden="1" customHeight="1" collapsed="1">
      <c r="A52" s="278">
        <v>2</v>
      </c>
      <c r="B52" s="278">
        <v>5</v>
      </c>
      <c r="C52" s="278">
        <v>2</v>
      </c>
      <c r="D52" s="278">
        <v>1</v>
      </c>
      <c r="E52" s="278">
        <v>1</v>
      </c>
      <c r="F52" s="278">
        <v>1</v>
      </c>
      <c r="G52" s="283" t="s">
        <v>86</v>
      </c>
      <c r="H52" s="276">
        <v>23</v>
      </c>
      <c r="I52" s="284"/>
      <c r="J52" s="284"/>
      <c r="K52" s="284"/>
    </row>
    <row r="53" spans="1:11" ht="24" hidden="1" customHeight="1" collapsed="1">
      <c r="A53" s="278">
        <v>2</v>
      </c>
      <c r="B53" s="278">
        <v>5</v>
      </c>
      <c r="C53" s="278">
        <v>2</v>
      </c>
      <c r="D53" s="278">
        <v>1</v>
      </c>
      <c r="E53" s="278">
        <v>1</v>
      </c>
      <c r="F53" s="278">
        <v>2</v>
      </c>
      <c r="G53" s="283" t="s">
        <v>397</v>
      </c>
      <c r="H53" s="276">
        <v>24</v>
      </c>
      <c r="I53" s="284"/>
      <c r="J53" s="284"/>
      <c r="K53" s="284"/>
    </row>
    <row r="54" spans="1:11" hidden="1" collapsed="1">
      <c r="A54" s="278">
        <v>2</v>
      </c>
      <c r="B54" s="278">
        <v>5</v>
      </c>
      <c r="C54" s="278">
        <v>3</v>
      </c>
      <c r="D54" s="278"/>
      <c r="E54" s="278"/>
      <c r="F54" s="278"/>
      <c r="G54" s="283" t="s">
        <v>88</v>
      </c>
      <c r="H54" s="276">
        <v>25</v>
      </c>
      <c r="I54" s="284">
        <f>I55+I56+I57+I58</f>
        <v>0</v>
      </c>
      <c r="J54" s="284">
        <f>J55+J56+J57+J58</f>
        <v>0</v>
      </c>
      <c r="K54" s="284">
        <f>K55+K56+K57+K58</f>
        <v>0</v>
      </c>
    </row>
    <row r="55" spans="1:11" ht="24" hidden="1" customHeight="1" collapsed="1">
      <c r="A55" s="278">
        <v>2</v>
      </c>
      <c r="B55" s="278">
        <v>5</v>
      </c>
      <c r="C55" s="278">
        <v>3</v>
      </c>
      <c r="D55" s="278">
        <v>1</v>
      </c>
      <c r="E55" s="278">
        <v>1</v>
      </c>
      <c r="F55" s="278">
        <v>1</v>
      </c>
      <c r="G55" s="283" t="s">
        <v>89</v>
      </c>
      <c r="H55" s="276">
        <v>26</v>
      </c>
      <c r="I55" s="284"/>
      <c r="J55" s="284"/>
      <c r="K55" s="284"/>
    </row>
    <row r="56" spans="1:11" hidden="1" collapsed="1">
      <c r="A56" s="278">
        <v>2</v>
      </c>
      <c r="B56" s="278">
        <v>5</v>
      </c>
      <c r="C56" s="278">
        <v>3</v>
      </c>
      <c r="D56" s="278">
        <v>1</v>
      </c>
      <c r="E56" s="278">
        <v>1</v>
      </c>
      <c r="F56" s="278">
        <v>2</v>
      </c>
      <c r="G56" s="283" t="s">
        <v>90</v>
      </c>
      <c r="H56" s="276">
        <v>27</v>
      </c>
      <c r="I56" s="284"/>
      <c r="J56" s="284"/>
      <c r="K56" s="284"/>
    </row>
    <row r="57" spans="1:11" ht="24" hidden="1" customHeight="1" collapsed="1">
      <c r="A57" s="278">
        <v>2</v>
      </c>
      <c r="B57" s="278">
        <v>5</v>
      </c>
      <c r="C57" s="278">
        <v>3</v>
      </c>
      <c r="D57" s="278">
        <v>2</v>
      </c>
      <c r="E57" s="278">
        <v>1</v>
      </c>
      <c r="F57" s="278">
        <v>1</v>
      </c>
      <c r="G57" s="286" t="s">
        <v>91</v>
      </c>
      <c r="H57" s="276">
        <v>28</v>
      </c>
      <c r="I57" s="284"/>
      <c r="J57" s="284"/>
      <c r="K57" s="284"/>
    </row>
    <row r="58" spans="1:11" hidden="1" collapsed="1">
      <c r="A58" s="278">
        <v>2</v>
      </c>
      <c r="B58" s="278">
        <v>5</v>
      </c>
      <c r="C58" s="278">
        <v>3</v>
      </c>
      <c r="D58" s="278">
        <v>2</v>
      </c>
      <c r="E58" s="278">
        <v>1</v>
      </c>
      <c r="F58" s="278">
        <v>2</v>
      </c>
      <c r="G58" s="286" t="s">
        <v>92</v>
      </c>
      <c r="H58" s="276">
        <v>29</v>
      </c>
      <c r="I58" s="284"/>
      <c r="J58" s="284"/>
      <c r="K58" s="284"/>
    </row>
    <row r="59" spans="1:11" hidden="1" collapsed="1">
      <c r="A59" s="277">
        <v>2</v>
      </c>
      <c r="B59" s="277">
        <v>6</v>
      </c>
      <c r="C59" s="277"/>
      <c r="D59" s="277"/>
      <c r="E59" s="277"/>
      <c r="F59" s="277"/>
      <c r="G59" s="282" t="s">
        <v>93</v>
      </c>
      <c r="H59" s="280">
        <v>30</v>
      </c>
      <c r="I59" s="281">
        <f>I60+I61+I62+I63+I64+I65</f>
        <v>0</v>
      </c>
      <c r="J59" s="281">
        <f>J60+J61+J62+J63+J64+J65</f>
        <v>0</v>
      </c>
      <c r="K59" s="281">
        <f>K60+K61+K62+K63+K64+K65</f>
        <v>0</v>
      </c>
    </row>
    <row r="60" spans="1:11" hidden="1" collapsed="1">
      <c r="A60" s="278">
        <v>2</v>
      </c>
      <c r="B60" s="278">
        <v>6</v>
      </c>
      <c r="C60" s="278">
        <v>1</v>
      </c>
      <c r="D60" s="278"/>
      <c r="E60" s="278"/>
      <c r="F60" s="278"/>
      <c r="G60" s="283" t="s">
        <v>398</v>
      </c>
      <c r="H60" s="276">
        <v>31</v>
      </c>
      <c r="I60" s="284"/>
      <c r="J60" s="284"/>
      <c r="K60" s="284"/>
    </row>
    <row r="61" spans="1:11" hidden="1" collapsed="1">
      <c r="A61" s="278">
        <v>2</v>
      </c>
      <c r="B61" s="278">
        <v>6</v>
      </c>
      <c r="C61" s="278">
        <v>2</v>
      </c>
      <c r="D61" s="278"/>
      <c r="E61" s="278"/>
      <c r="F61" s="278"/>
      <c r="G61" s="283" t="s">
        <v>399</v>
      </c>
      <c r="H61" s="276">
        <v>32</v>
      </c>
      <c r="I61" s="284"/>
      <c r="J61" s="284"/>
      <c r="K61" s="284"/>
    </row>
    <row r="62" spans="1:11" hidden="1" collapsed="1">
      <c r="A62" s="278">
        <v>2</v>
      </c>
      <c r="B62" s="278">
        <v>6</v>
      </c>
      <c r="C62" s="278">
        <v>3</v>
      </c>
      <c r="D62" s="278"/>
      <c r="E62" s="278"/>
      <c r="F62" s="278"/>
      <c r="G62" s="283" t="s">
        <v>400</v>
      </c>
      <c r="H62" s="276">
        <v>33</v>
      </c>
      <c r="I62" s="284"/>
      <c r="J62" s="284"/>
      <c r="K62" s="284"/>
    </row>
    <row r="63" spans="1:11" ht="24" hidden="1" customHeight="1" collapsed="1">
      <c r="A63" s="278">
        <v>2</v>
      </c>
      <c r="B63" s="278">
        <v>6</v>
      </c>
      <c r="C63" s="278">
        <v>4</v>
      </c>
      <c r="D63" s="278"/>
      <c r="E63" s="278"/>
      <c r="F63" s="278"/>
      <c r="G63" s="283" t="s">
        <v>99</v>
      </c>
      <c r="H63" s="276">
        <v>34</v>
      </c>
      <c r="I63" s="284"/>
      <c r="J63" s="284"/>
      <c r="K63" s="284"/>
    </row>
    <row r="64" spans="1:11" ht="24" hidden="1" customHeight="1" collapsed="1">
      <c r="A64" s="278">
        <v>2</v>
      </c>
      <c r="B64" s="278">
        <v>6</v>
      </c>
      <c r="C64" s="278">
        <v>5</v>
      </c>
      <c r="D64" s="278"/>
      <c r="E64" s="278"/>
      <c r="F64" s="278"/>
      <c r="G64" s="283" t="s">
        <v>101</v>
      </c>
      <c r="H64" s="276">
        <v>35</v>
      </c>
      <c r="I64" s="284"/>
      <c r="J64" s="284"/>
      <c r="K64" s="284"/>
    </row>
    <row r="65" spans="1:11" hidden="1" collapsed="1">
      <c r="A65" s="278">
        <v>2</v>
      </c>
      <c r="B65" s="278">
        <v>6</v>
      </c>
      <c r="C65" s="278">
        <v>6</v>
      </c>
      <c r="D65" s="278"/>
      <c r="E65" s="278"/>
      <c r="F65" s="278"/>
      <c r="G65" s="283" t="s">
        <v>102</v>
      </c>
      <c r="H65" s="276">
        <v>36</v>
      </c>
      <c r="I65" s="284"/>
      <c r="J65" s="284"/>
      <c r="K65" s="284"/>
    </row>
    <row r="66" spans="1:11" hidden="1" collapsed="1">
      <c r="A66" s="277">
        <v>2</v>
      </c>
      <c r="B66" s="277">
        <v>7</v>
      </c>
      <c r="C66" s="278"/>
      <c r="D66" s="278"/>
      <c r="E66" s="278"/>
      <c r="F66" s="278"/>
      <c r="G66" s="282" t="s">
        <v>103</v>
      </c>
      <c r="H66" s="280">
        <v>37</v>
      </c>
      <c r="I66" s="281">
        <f>I67+I70+I74</f>
        <v>0</v>
      </c>
      <c r="J66" s="281">
        <f>J67+J70+J74</f>
        <v>0</v>
      </c>
      <c r="K66" s="281">
        <f>K67+K70+K74</f>
        <v>0</v>
      </c>
    </row>
    <row r="67" spans="1:11" hidden="1" collapsed="1">
      <c r="A67" s="278">
        <v>2</v>
      </c>
      <c r="B67" s="278">
        <v>7</v>
      </c>
      <c r="C67" s="278">
        <v>1</v>
      </c>
      <c r="D67" s="278"/>
      <c r="E67" s="278"/>
      <c r="F67" s="278"/>
      <c r="G67" s="287" t="s">
        <v>401</v>
      </c>
      <c r="H67" s="276">
        <v>38</v>
      </c>
      <c r="I67" s="284">
        <f>I68+I69</f>
        <v>0</v>
      </c>
      <c r="J67" s="284">
        <f>J68+J69</f>
        <v>0</v>
      </c>
      <c r="K67" s="284">
        <f>K68+K69</f>
        <v>0</v>
      </c>
    </row>
    <row r="68" spans="1:11" hidden="1" collapsed="1">
      <c r="A68" s="278">
        <v>2</v>
      </c>
      <c r="B68" s="278">
        <v>7</v>
      </c>
      <c r="C68" s="278">
        <v>1</v>
      </c>
      <c r="D68" s="278">
        <v>1</v>
      </c>
      <c r="E68" s="278">
        <v>1</v>
      </c>
      <c r="F68" s="278">
        <v>1</v>
      </c>
      <c r="G68" s="287" t="s">
        <v>105</v>
      </c>
      <c r="H68" s="276">
        <v>39</v>
      </c>
      <c r="I68" s="284"/>
      <c r="J68" s="284"/>
      <c r="K68" s="284"/>
    </row>
    <row r="69" spans="1:11" hidden="1" collapsed="1">
      <c r="A69" s="278">
        <v>2</v>
      </c>
      <c r="B69" s="278">
        <v>7</v>
      </c>
      <c r="C69" s="278">
        <v>1</v>
      </c>
      <c r="D69" s="278">
        <v>1</v>
      </c>
      <c r="E69" s="278">
        <v>1</v>
      </c>
      <c r="F69" s="278">
        <v>2</v>
      </c>
      <c r="G69" s="287" t="s">
        <v>106</v>
      </c>
      <c r="H69" s="276">
        <v>40</v>
      </c>
      <c r="I69" s="284"/>
      <c r="J69" s="284"/>
      <c r="K69" s="284"/>
    </row>
    <row r="70" spans="1:11" ht="24" hidden="1" customHeight="1" collapsed="1">
      <c r="A70" s="278">
        <v>2</v>
      </c>
      <c r="B70" s="278">
        <v>7</v>
      </c>
      <c r="C70" s="278">
        <v>2</v>
      </c>
      <c r="D70" s="278"/>
      <c r="E70" s="278"/>
      <c r="F70" s="278"/>
      <c r="G70" s="283" t="s">
        <v>402</v>
      </c>
      <c r="H70" s="276">
        <v>41</v>
      </c>
      <c r="I70" s="284">
        <f>I71+I72+I73</f>
        <v>0</v>
      </c>
      <c r="J70" s="284">
        <f>J71+J72+J73</f>
        <v>0</v>
      </c>
      <c r="K70" s="284">
        <f>K71+K72+K73</f>
        <v>0</v>
      </c>
    </row>
    <row r="71" spans="1:11" hidden="1" collapsed="1">
      <c r="A71" s="278">
        <v>2</v>
      </c>
      <c r="B71" s="278">
        <v>7</v>
      </c>
      <c r="C71" s="278">
        <v>2</v>
      </c>
      <c r="D71" s="278">
        <v>1</v>
      </c>
      <c r="E71" s="278">
        <v>1</v>
      </c>
      <c r="F71" s="278">
        <v>1</v>
      </c>
      <c r="G71" s="283" t="s">
        <v>403</v>
      </c>
      <c r="H71" s="276">
        <v>42</v>
      </c>
      <c r="I71" s="284"/>
      <c r="J71" s="284"/>
      <c r="K71" s="284"/>
    </row>
    <row r="72" spans="1:11" hidden="1" collapsed="1">
      <c r="A72" s="278">
        <v>2</v>
      </c>
      <c r="B72" s="278">
        <v>7</v>
      </c>
      <c r="C72" s="278">
        <v>2</v>
      </c>
      <c r="D72" s="278">
        <v>1</v>
      </c>
      <c r="E72" s="278">
        <v>1</v>
      </c>
      <c r="F72" s="278">
        <v>2</v>
      </c>
      <c r="G72" s="283" t="s">
        <v>404</v>
      </c>
      <c r="H72" s="276">
        <v>43</v>
      </c>
      <c r="I72" s="284"/>
      <c r="J72" s="284"/>
      <c r="K72" s="284"/>
    </row>
    <row r="73" spans="1:11" hidden="1" collapsed="1">
      <c r="A73" s="278">
        <v>2</v>
      </c>
      <c r="B73" s="278">
        <v>7</v>
      </c>
      <c r="C73" s="278">
        <v>2</v>
      </c>
      <c r="D73" s="278">
        <v>2</v>
      </c>
      <c r="E73" s="278">
        <v>1</v>
      </c>
      <c r="F73" s="278">
        <v>1</v>
      </c>
      <c r="G73" s="283" t="s">
        <v>111</v>
      </c>
      <c r="H73" s="276">
        <v>44</v>
      </c>
      <c r="I73" s="284"/>
      <c r="J73" s="284"/>
      <c r="K73" s="284"/>
    </row>
    <row r="74" spans="1:11" hidden="1" collapsed="1">
      <c r="A74" s="278">
        <v>2</v>
      </c>
      <c r="B74" s="278">
        <v>7</v>
      </c>
      <c r="C74" s="278">
        <v>3</v>
      </c>
      <c r="D74" s="278"/>
      <c r="E74" s="278"/>
      <c r="F74" s="278"/>
      <c r="G74" s="283" t="s">
        <v>112</v>
      </c>
      <c r="H74" s="276">
        <v>45</v>
      </c>
      <c r="I74" s="284"/>
      <c r="J74" s="284"/>
      <c r="K74" s="284"/>
    </row>
    <row r="75" spans="1:11" hidden="1" collapsed="1">
      <c r="A75" s="277">
        <v>2</v>
      </c>
      <c r="B75" s="277">
        <v>8</v>
      </c>
      <c r="C75" s="277"/>
      <c r="D75" s="277"/>
      <c r="E75" s="277"/>
      <c r="F75" s="277"/>
      <c r="G75" s="282" t="s">
        <v>405</v>
      </c>
      <c r="H75" s="280">
        <v>46</v>
      </c>
      <c r="I75" s="281">
        <f>I76+I80</f>
        <v>0</v>
      </c>
      <c r="J75" s="281">
        <f>J76+J80</f>
        <v>0</v>
      </c>
      <c r="K75" s="281">
        <f>K76+K80</f>
        <v>0</v>
      </c>
    </row>
    <row r="76" spans="1:11" hidden="1" collapsed="1">
      <c r="A76" s="278">
        <v>2</v>
      </c>
      <c r="B76" s="278">
        <v>8</v>
      </c>
      <c r="C76" s="278">
        <v>1</v>
      </c>
      <c r="D76" s="278">
        <v>1</v>
      </c>
      <c r="E76" s="278"/>
      <c r="F76" s="278"/>
      <c r="G76" s="283" t="s">
        <v>116</v>
      </c>
      <c r="H76" s="276">
        <v>47</v>
      </c>
      <c r="I76" s="284">
        <f>I77+I78+I79</f>
        <v>0</v>
      </c>
      <c r="J76" s="284">
        <f>J77+J78+J79</f>
        <v>0</v>
      </c>
      <c r="K76" s="284">
        <f>K77+K78+K79</f>
        <v>0</v>
      </c>
    </row>
    <row r="77" spans="1:11" hidden="1" collapsed="1">
      <c r="A77" s="278">
        <v>2</v>
      </c>
      <c r="B77" s="278">
        <v>8</v>
      </c>
      <c r="C77" s="278">
        <v>1</v>
      </c>
      <c r="D77" s="278">
        <v>1</v>
      </c>
      <c r="E77" s="278">
        <v>1</v>
      </c>
      <c r="F77" s="278">
        <v>1</v>
      </c>
      <c r="G77" s="283" t="s">
        <v>406</v>
      </c>
      <c r="H77" s="276">
        <v>48</v>
      </c>
      <c r="I77" s="284"/>
      <c r="J77" s="284"/>
      <c r="K77" s="284"/>
    </row>
    <row r="78" spans="1:11" hidden="1" collapsed="1">
      <c r="A78" s="278">
        <v>2</v>
      </c>
      <c r="B78" s="278">
        <v>8</v>
      </c>
      <c r="C78" s="278">
        <v>1</v>
      </c>
      <c r="D78" s="278">
        <v>1</v>
      </c>
      <c r="E78" s="278">
        <v>1</v>
      </c>
      <c r="F78" s="278">
        <v>2</v>
      </c>
      <c r="G78" s="283" t="s">
        <v>407</v>
      </c>
      <c r="H78" s="276">
        <v>49</v>
      </c>
      <c r="I78" s="284"/>
      <c r="J78" s="284"/>
      <c r="K78" s="284"/>
    </row>
    <row r="79" spans="1:11" hidden="1" collapsed="1">
      <c r="A79" s="278">
        <v>2</v>
      </c>
      <c r="B79" s="278">
        <v>8</v>
      </c>
      <c r="C79" s="278">
        <v>1</v>
      </c>
      <c r="D79" s="278">
        <v>1</v>
      </c>
      <c r="E79" s="278">
        <v>1</v>
      </c>
      <c r="F79" s="278">
        <v>3</v>
      </c>
      <c r="G79" s="286" t="s">
        <v>119</v>
      </c>
      <c r="H79" s="276">
        <v>50</v>
      </c>
      <c r="I79" s="284"/>
      <c r="J79" s="284"/>
      <c r="K79" s="284"/>
    </row>
    <row r="80" spans="1:11" hidden="1" collapsed="1">
      <c r="A80" s="278">
        <v>2</v>
      </c>
      <c r="B80" s="278">
        <v>8</v>
      </c>
      <c r="C80" s="278">
        <v>1</v>
      </c>
      <c r="D80" s="278">
        <v>2</v>
      </c>
      <c r="E80" s="278"/>
      <c r="F80" s="278"/>
      <c r="G80" s="283" t="s">
        <v>120</v>
      </c>
      <c r="H80" s="276">
        <v>51</v>
      </c>
      <c r="I80" s="284"/>
      <c r="J80" s="284"/>
      <c r="K80" s="284"/>
    </row>
    <row r="81" spans="1:11" ht="36" hidden="1" customHeight="1" collapsed="1">
      <c r="A81" s="288">
        <v>2</v>
      </c>
      <c r="B81" s="288">
        <v>9</v>
      </c>
      <c r="C81" s="288"/>
      <c r="D81" s="288"/>
      <c r="E81" s="288"/>
      <c r="F81" s="288"/>
      <c r="G81" s="282" t="s">
        <v>408</v>
      </c>
      <c r="H81" s="280">
        <v>52</v>
      </c>
      <c r="I81" s="281"/>
      <c r="J81" s="281"/>
      <c r="K81" s="281"/>
    </row>
    <row r="82" spans="1:11" ht="48" hidden="1" customHeight="1" collapsed="1">
      <c r="A82" s="277">
        <v>3</v>
      </c>
      <c r="B82" s="277"/>
      <c r="C82" s="277"/>
      <c r="D82" s="277"/>
      <c r="E82" s="277"/>
      <c r="F82" s="277"/>
      <c r="G82" s="282" t="s">
        <v>409</v>
      </c>
      <c r="H82" s="280">
        <v>53</v>
      </c>
      <c r="I82" s="281">
        <f>I83+I89+I90</f>
        <v>0</v>
      </c>
      <c r="J82" s="281">
        <f>J83+J89+J90</f>
        <v>0</v>
      </c>
      <c r="K82" s="281">
        <f>K83+K89+K90</f>
        <v>0</v>
      </c>
    </row>
    <row r="83" spans="1:11" ht="24" hidden="1" customHeight="1" collapsed="1">
      <c r="A83" s="277">
        <v>3</v>
      </c>
      <c r="B83" s="277">
        <v>1</v>
      </c>
      <c r="C83" s="277"/>
      <c r="D83" s="277"/>
      <c r="E83" s="277"/>
      <c r="F83" s="277"/>
      <c r="G83" s="282" t="s">
        <v>134</v>
      </c>
      <c r="H83" s="280">
        <v>54</v>
      </c>
      <c r="I83" s="281">
        <f>I84+I85+I86+I87+I88</f>
        <v>0</v>
      </c>
      <c r="J83" s="281">
        <f>J84+J85+J86+J87+J88</f>
        <v>0</v>
      </c>
      <c r="K83" s="281">
        <f>K84+K85+K86+K87+K88</f>
        <v>0</v>
      </c>
    </row>
    <row r="84" spans="1:11" ht="24" hidden="1" customHeight="1" collapsed="1">
      <c r="A84" s="289">
        <v>3</v>
      </c>
      <c r="B84" s="289">
        <v>1</v>
      </c>
      <c r="C84" s="289">
        <v>1</v>
      </c>
      <c r="D84" s="290"/>
      <c r="E84" s="290"/>
      <c r="F84" s="290"/>
      <c r="G84" s="283" t="s">
        <v>410</v>
      </c>
      <c r="H84" s="276">
        <v>55</v>
      </c>
      <c r="I84" s="284"/>
      <c r="J84" s="284"/>
      <c r="K84" s="284"/>
    </row>
    <row r="85" spans="1:11" hidden="1" collapsed="1">
      <c r="A85" s="289">
        <v>3</v>
      </c>
      <c r="B85" s="289">
        <v>1</v>
      </c>
      <c r="C85" s="289">
        <v>2</v>
      </c>
      <c r="D85" s="289"/>
      <c r="E85" s="290"/>
      <c r="F85" s="290"/>
      <c r="G85" s="286" t="s">
        <v>151</v>
      </c>
      <c r="H85" s="276">
        <v>56</v>
      </c>
      <c r="I85" s="284"/>
      <c r="J85" s="284"/>
      <c r="K85" s="284"/>
    </row>
    <row r="86" spans="1:11" hidden="1" collapsed="1">
      <c r="A86" s="289">
        <v>3</v>
      </c>
      <c r="B86" s="289">
        <v>1</v>
      </c>
      <c r="C86" s="289">
        <v>3</v>
      </c>
      <c r="D86" s="289"/>
      <c r="E86" s="289"/>
      <c r="F86" s="289"/>
      <c r="G86" s="286" t="s">
        <v>156</v>
      </c>
      <c r="H86" s="276">
        <v>57</v>
      </c>
      <c r="I86" s="284"/>
      <c r="J86" s="284"/>
      <c r="K86" s="284"/>
    </row>
    <row r="87" spans="1:11" ht="24" hidden="1" customHeight="1" collapsed="1">
      <c r="A87" s="289">
        <v>3</v>
      </c>
      <c r="B87" s="289">
        <v>1</v>
      </c>
      <c r="C87" s="289">
        <v>4</v>
      </c>
      <c r="D87" s="289"/>
      <c r="E87" s="289"/>
      <c r="F87" s="289"/>
      <c r="G87" s="286" t="s">
        <v>165</v>
      </c>
      <c r="H87" s="276">
        <v>58</v>
      </c>
      <c r="I87" s="284"/>
      <c r="J87" s="284"/>
      <c r="K87" s="284"/>
    </row>
    <row r="88" spans="1:11" ht="24" hidden="1" customHeight="1" collapsed="1">
      <c r="A88" s="289">
        <v>3</v>
      </c>
      <c r="B88" s="289">
        <v>1</v>
      </c>
      <c r="C88" s="289">
        <v>5</v>
      </c>
      <c r="D88" s="289"/>
      <c r="E88" s="289"/>
      <c r="F88" s="289"/>
      <c r="G88" s="286" t="s">
        <v>411</v>
      </c>
      <c r="H88" s="276">
        <v>59</v>
      </c>
      <c r="I88" s="284"/>
      <c r="J88" s="284"/>
      <c r="K88" s="284"/>
    </row>
    <row r="89" spans="1:11" ht="36" hidden="1" customHeight="1" collapsed="1">
      <c r="A89" s="290">
        <v>3</v>
      </c>
      <c r="B89" s="290">
        <v>2</v>
      </c>
      <c r="C89" s="290"/>
      <c r="D89" s="290"/>
      <c r="E89" s="290"/>
      <c r="F89" s="290"/>
      <c r="G89" s="291" t="s">
        <v>170</v>
      </c>
      <c r="H89" s="280">
        <v>60</v>
      </c>
      <c r="I89" s="281"/>
      <c r="J89" s="281"/>
      <c r="K89" s="281"/>
    </row>
    <row r="90" spans="1:11" ht="24" hidden="1" customHeight="1" collapsed="1">
      <c r="A90" s="290">
        <v>3</v>
      </c>
      <c r="B90" s="290">
        <v>3</v>
      </c>
      <c r="C90" s="290"/>
      <c r="D90" s="290"/>
      <c r="E90" s="290"/>
      <c r="F90" s="290"/>
      <c r="G90" s="291" t="s">
        <v>208</v>
      </c>
      <c r="H90" s="280">
        <v>61</v>
      </c>
      <c r="I90" s="281"/>
      <c r="J90" s="281"/>
      <c r="K90" s="281"/>
    </row>
    <row r="91" spans="1:11">
      <c r="A91" s="277"/>
      <c r="B91" s="277"/>
      <c r="C91" s="277"/>
      <c r="D91" s="277"/>
      <c r="E91" s="277"/>
      <c r="F91" s="277"/>
      <c r="G91" s="282" t="s">
        <v>412</v>
      </c>
      <c r="H91" s="280">
        <v>62</v>
      </c>
      <c r="I91" s="281">
        <f>I30+I82</f>
        <v>4654.01</v>
      </c>
      <c r="J91" s="281">
        <f>J30+J82</f>
        <v>969.91</v>
      </c>
      <c r="K91" s="281">
        <f>K30+K82</f>
        <v>0</v>
      </c>
    </row>
    <row r="92" spans="1:11">
      <c r="A92" s="292"/>
      <c r="B92" s="292"/>
      <c r="C92" s="292"/>
      <c r="D92" s="293"/>
      <c r="E92" s="293"/>
      <c r="F92" s="293"/>
      <c r="G92" s="293"/>
      <c r="H92" s="260"/>
      <c r="I92" s="294"/>
      <c r="J92" s="294"/>
      <c r="K92" s="295"/>
    </row>
    <row r="93" spans="1:11">
      <c r="A93" s="294" t="s">
        <v>413</v>
      </c>
      <c r="B93" s="255"/>
      <c r="C93" s="255"/>
      <c r="D93" s="255"/>
      <c r="E93" s="255"/>
      <c r="F93" s="255"/>
      <c r="G93" s="255"/>
      <c r="H93" s="296"/>
      <c r="I93" s="297"/>
      <c r="J93" s="255"/>
      <c r="K93" s="255"/>
    </row>
    <row r="94" spans="1:11">
      <c r="A94" s="298" t="s">
        <v>227</v>
      </c>
      <c r="B94" s="299"/>
      <c r="C94" s="299"/>
      <c r="D94" s="299"/>
      <c r="E94" s="299"/>
      <c r="F94" s="299"/>
      <c r="G94" s="299"/>
      <c r="H94" s="300"/>
      <c r="I94" s="225"/>
      <c r="J94" s="445" t="s">
        <v>228</v>
      </c>
      <c r="K94" s="445"/>
    </row>
    <row r="95" spans="1:11">
      <c r="A95" s="452" t="s">
        <v>414</v>
      </c>
      <c r="B95" s="444"/>
      <c r="C95" s="444"/>
      <c r="D95" s="444"/>
      <c r="E95" s="444"/>
      <c r="F95" s="444"/>
      <c r="G95" s="444"/>
      <c r="H95" s="301"/>
      <c r="I95" s="302" t="s">
        <v>230</v>
      </c>
      <c r="J95" s="448" t="s">
        <v>231</v>
      </c>
      <c r="K95" s="448"/>
    </row>
    <row r="96" spans="1:11">
      <c r="A96" s="294"/>
      <c r="B96" s="294"/>
      <c r="C96" s="303"/>
      <c r="D96" s="294"/>
      <c r="E96" s="294"/>
      <c r="F96" s="443"/>
      <c r="G96" s="444"/>
      <c r="H96" s="301"/>
      <c r="I96" s="304"/>
      <c r="J96" s="305"/>
      <c r="K96" s="305"/>
    </row>
    <row r="97" spans="1:11">
      <c r="A97" s="299" t="s">
        <v>232</v>
      </c>
      <c r="B97" s="299"/>
      <c r="C97" s="299"/>
      <c r="D97" s="299"/>
      <c r="E97" s="299"/>
      <c r="F97" s="299"/>
      <c r="G97" s="299"/>
      <c r="H97" s="301"/>
      <c r="I97" s="225"/>
      <c r="J97" s="445" t="s">
        <v>233</v>
      </c>
      <c r="K97" s="445"/>
    </row>
    <row r="98" spans="1:11" ht="30.75" customHeight="1">
      <c r="A98" s="446" t="s">
        <v>415</v>
      </c>
      <c r="B98" s="447"/>
      <c r="C98" s="447"/>
      <c r="D98" s="447"/>
      <c r="E98" s="447"/>
      <c r="F98" s="447"/>
      <c r="G98" s="447"/>
      <c r="H98" s="300"/>
      <c r="I98" s="302" t="s">
        <v>230</v>
      </c>
      <c r="J98" s="448" t="s">
        <v>231</v>
      </c>
      <c r="K98" s="448"/>
    </row>
  </sheetData>
  <mergeCells count="26">
    <mergeCell ref="A11:K11"/>
    <mergeCell ref="A5:K5"/>
    <mergeCell ref="A6:K6"/>
    <mergeCell ref="A7:K7"/>
    <mergeCell ref="G8:K8"/>
    <mergeCell ref="A9:K9"/>
    <mergeCell ref="A12:K12"/>
    <mergeCell ref="A13:K13"/>
    <mergeCell ref="A15:K15"/>
    <mergeCell ref="A16:K16"/>
    <mergeCell ref="A18:K18"/>
    <mergeCell ref="F96:G96"/>
    <mergeCell ref="J97:K97"/>
    <mergeCell ref="A98:G98"/>
    <mergeCell ref="J98:K98"/>
    <mergeCell ref="I27:I28"/>
    <mergeCell ref="J27:K27"/>
    <mergeCell ref="A29:F29"/>
    <mergeCell ref="J94:K94"/>
    <mergeCell ref="A95:G95"/>
    <mergeCell ref="J95:K95"/>
    <mergeCell ref="A25:F28"/>
    <mergeCell ref="G25:G28"/>
    <mergeCell ref="H25:H28"/>
    <mergeCell ref="I25:K25"/>
    <mergeCell ref="I26:K2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B2F41-AA0F-4FA8-A88C-595505017991}">
  <dimension ref="A2:I30"/>
  <sheetViews>
    <sheetView workbookViewId="0">
      <selection activeCell="O19" sqref="O19"/>
    </sheetView>
  </sheetViews>
  <sheetFormatPr defaultRowHeight="15"/>
  <cols>
    <col min="1" max="1" width="6.42578125" style="225" customWidth="1"/>
    <col min="2" max="2" width="13.7109375" style="225" customWidth="1"/>
    <col min="3" max="3" width="11.5703125" style="225" customWidth="1"/>
    <col min="4" max="4" width="9.140625" style="225"/>
    <col min="5" max="5" width="7.140625" style="225" customWidth="1"/>
    <col min="6" max="6" width="13.7109375" style="225" customWidth="1"/>
    <col min="7" max="7" width="10" style="225" customWidth="1"/>
    <col min="8" max="8" width="13.5703125" style="225" customWidth="1"/>
    <col min="9" max="9" width="9.140625" style="225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414" t="s">
        <v>266</v>
      </c>
      <c r="B2" s="414"/>
      <c r="C2" s="414"/>
      <c r="D2" s="414"/>
      <c r="E2" s="414"/>
      <c r="F2" s="414"/>
      <c r="G2" s="414"/>
      <c r="H2" s="414"/>
    </row>
    <row r="3" spans="1:8">
      <c r="A3" s="415" t="s">
        <v>244</v>
      </c>
      <c r="B3" s="415"/>
      <c r="C3" s="415"/>
      <c r="D3" s="415"/>
      <c r="E3" s="415"/>
      <c r="F3" s="415"/>
      <c r="G3" s="415"/>
      <c r="H3" s="415"/>
    </row>
    <row r="6" spans="1:8">
      <c r="A6" s="416" t="s">
        <v>297</v>
      </c>
      <c r="B6" s="416"/>
      <c r="C6" s="416"/>
      <c r="D6" s="416"/>
      <c r="E6" s="416"/>
      <c r="F6" s="416"/>
      <c r="G6" s="416"/>
      <c r="H6" s="416"/>
    </row>
    <row r="9" spans="1:8" ht="15.75">
      <c r="A9" s="417" t="s">
        <v>371</v>
      </c>
      <c r="B9" s="417"/>
      <c r="C9" s="417"/>
      <c r="D9" s="417"/>
      <c r="E9" s="417"/>
      <c r="F9" s="417"/>
      <c r="G9" s="417"/>
      <c r="H9" s="417"/>
    </row>
    <row r="10" spans="1:8">
      <c r="D10" s="226"/>
    </row>
    <row r="11" spans="1:8">
      <c r="C11" s="416" t="s">
        <v>299</v>
      </c>
      <c r="D11" s="416"/>
      <c r="E11" s="416"/>
      <c r="F11" s="416"/>
    </row>
    <row r="12" spans="1:8">
      <c r="B12" s="418" t="s">
        <v>280</v>
      </c>
      <c r="C12" s="418"/>
      <c r="D12" s="418"/>
      <c r="E12" s="418"/>
      <c r="F12" s="418"/>
      <c r="G12" s="418"/>
    </row>
    <row r="14" spans="1:8">
      <c r="A14" s="411" t="s">
        <v>300</v>
      </c>
      <c r="B14" s="411"/>
      <c r="C14" s="227" t="s">
        <v>301</v>
      </c>
      <c r="D14" s="228"/>
      <c r="E14" s="228"/>
      <c r="F14" s="228"/>
      <c r="G14" s="228"/>
      <c r="H14" s="228"/>
    </row>
    <row r="15" spans="1:8">
      <c r="A15" s="419" t="s">
        <v>372</v>
      </c>
      <c r="B15" s="419"/>
      <c r="C15" s="419"/>
      <c r="D15" s="419"/>
      <c r="E15" s="419"/>
      <c r="F15" s="419"/>
      <c r="G15" s="419"/>
      <c r="H15" s="419"/>
    </row>
    <row r="16" spans="1:8" ht="28.5">
      <c r="A16" s="237" t="s">
        <v>303</v>
      </c>
      <c r="B16" s="237" t="s">
        <v>304</v>
      </c>
      <c r="C16" s="420" t="s">
        <v>305</v>
      </c>
      <c r="D16" s="421"/>
      <c r="E16" s="422"/>
      <c r="F16" s="237" t="s">
        <v>306</v>
      </c>
      <c r="G16" s="238" t="s">
        <v>307</v>
      </c>
      <c r="H16" s="238" t="s">
        <v>308</v>
      </c>
    </row>
    <row r="17" spans="1:8">
      <c r="A17" s="229">
        <v>1</v>
      </c>
      <c r="B17" s="230" t="s">
        <v>237</v>
      </c>
      <c r="C17" s="423" t="s">
        <v>309</v>
      </c>
      <c r="D17" s="423"/>
      <c r="E17" s="423"/>
      <c r="F17" s="231" t="s">
        <v>310</v>
      </c>
      <c r="G17" s="232">
        <v>7</v>
      </c>
      <c r="H17" s="233">
        <v>38.14</v>
      </c>
    </row>
    <row r="18" spans="1:8">
      <c r="A18" s="229">
        <v>2</v>
      </c>
      <c r="B18" s="230" t="s">
        <v>237</v>
      </c>
      <c r="C18" s="423" t="s">
        <v>311</v>
      </c>
      <c r="D18" s="423"/>
      <c r="E18" s="423"/>
      <c r="F18" s="231" t="s">
        <v>310</v>
      </c>
      <c r="G18" s="232">
        <v>7</v>
      </c>
      <c r="H18" s="233">
        <v>931.77</v>
      </c>
    </row>
    <row r="19" spans="1:8">
      <c r="A19" s="229">
        <v>3</v>
      </c>
      <c r="B19" s="230" t="s">
        <v>237</v>
      </c>
      <c r="C19" s="423" t="s">
        <v>373</v>
      </c>
      <c r="D19" s="423"/>
      <c r="E19" s="423"/>
      <c r="F19" s="231" t="s">
        <v>310</v>
      </c>
      <c r="G19" s="232">
        <v>7</v>
      </c>
      <c r="H19" s="233">
        <v>6909.64</v>
      </c>
    </row>
    <row r="20" spans="1:8">
      <c r="A20" s="229">
        <v>4</v>
      </c>
      <c r="B20" s="230" t="s">
        <v>237</v>
      </c>
      <c r="C20" s="423" t="s">
        <v>374</v>
      </c>
      <c r="D20" s="423"/>
      <c r="E20" s="423"/>
      <c r="F20" s="231" t="s">
        <v>310</v>
      </c>
      <c r="G20" s="232">
        <v>7</v>
      </c>
      <c r="H20" s="233">
        <v>23560.62</v>
      </c>
    </row>
    <row r="21" spans="1:8">
      <c r="A21" s="229">
        <v>5</v>
      </c>
      <c r="B21" s="230" t="s">
        <v>237</v>
      </c>
      <c r="C21" s="423" t="s">
        <v>375</v>
      </c>
      <c r="D21" s="423"/>
      <c r="E21" s="423"/>
      <c r="F21" s="231" t="s">
        <v>310</v>
      </c>
      <c r="G21" s="232">
        <v>7</v>
      </c>
      <c r="H21" s="233">
        <v>358.06</v>
      </c>
    </row>
    <row r="22" spans="1:8">
      <c r="A22" s="229"/>
      <c r="B22" s="230"/>
      <c r="C22" s="413" t="s">
        <v>312</v>
      </c>
      <c r="D22" s="413"/>
      <c r="E22" s="413"/>
      <c r="F22" s="234" t="s">
        <v>310</v>
      </c>
      <c r="G22" s="235">
        <v>7</v>
      </c>
      <c r="H22" s="236">
        <f>0+H17+H18+H19+H20</f>
        <v>31440.17</v>
      </c>
    </row>
    <row r="23" spans="1:8">
      <c r="C23" s="410"/>
      <c r="D23" s="410"/>
      <c r="E23" s="410"/>
    </row>
    <row r="25" spans="1:8">
      <c r="A25" s="411" t="s">
        <v>227</v>
      </c>
      <c r="B25" s="411"/>
      <c r="C25" s="411"/>
      <c r="D25" s="411"/>
      <c r="E25" s="412" t="s">
        <v>228</v>
      </c>
      <c r="F25" s="412"/>
      <c r="G25" s="412"/>
      <c r="H25" s="412"/>
    </row>
    <row r="26" spans="1:8">
      <c r="E26" s="409" t="s">
        <v>313</v>
      </c>
      <c r="F26" s="409"/>
      <c r="G26" s="409"/>
      <c r="H26" s="409"/>
    </row>
    <row r="29" spans="1:8" ht="28.5" customHeight="1">
      <c r="A29" s="411" t="s">
        <v>232</v>
      </c>
      <c r="B29" s="411"/>
      <c r="C29" s="411"/>
      <c r="D29" s="411"/>
      <c r="E29" s="412" t="s">
        <v>233</v>
      </c>
      <c r="F29" s="412"/>
      <c r="G29" s="412"/>
      <c r="H29" s="412"/>
    </row>
    <row r="30" spans="1:8">
      <c r="E30" s="409" t="s">
        <v>313</v>
      </c>
      <c r="F30" s="409"/>
      <c r="G30" s="409"/>
      <c r="H30" s="409"/>
    </row>
  </sheetData>
  <mergeCells count="22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26:H26"/>
    <mergeCell ref="A29:D29"/>
    <mergeCell ref="E29:H29"/>
    <mergeCell ref="E30:H30"/>
    <mergeCell ref="C20:E20"/>
    <mergeCell ref="C21:E21"/>
    <mergeCell ref="C22:E22"/>
    <mergeCell ref="C23:E23"/>
    <mergeCell ref="A25:D25"/>
    <mergeCell ref="E25:H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F323E-DA7D-4FC1-9BF5-36889D3585EE}">
  <dimension ref="A1:S374"/>
  <sheetViews>
    <sheetView topLeftCell="A13" workbookViewId="0">
      <selection activeCell="D373" sqref="D373:G373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328" t="s">
        <v>6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6"/>
    </row>
    <row r="10" spans="1:15">
      <c r="A10" s="330" t="s">
        <v>8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335" t="s">
        <v>9</v>
      </c>
      <c r="H12" s="335"/>
      <c r="I12" s="335"/>
      <c r="J12" s="335"/>
      <c r="K12" s="335"/>
      <c r="L12" s="152"/>
      <c r="M12" s="16"/>
    </row>
    <row r="13" spans="1:15" ht="15.75" customHeight="1">
      <c r="A13" s="336" t="s">
        <v>10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16"/>
    </row>
    <row r="14" spans="1:15" ht="12" customHeight="1">
      <c r="G14" s="337" t="s">
        <v>11</v>
      </c>
      <c r="H14" s="337"/>
      <c r="I14" s="337"/>
      <c r="J14" s="337"/>
      <c r="K14" s="337"/>
      <c r="M14" s="16"/>
    </row>
    <row r="15" spans="1:15">
      <c r="G15" s="330" t="s">
        <v>12</v>
      </c>
      <c r="H15" s="330"/>
      <c r="I15" s="330"/>
      <c r="J15" s="330"/>
      <c r="K15" s="330"/>
    </row>
    <row r="16" spans="1:15" ht="15.75" customHeight="1">
      <c r="B16" s="336" t="s">
        <v>13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</row>
    <row r="17" spans="1:13" ht="7.5" customHeight="1"/>
    <row r="18" spans="1:13">
      <c r="G18" s="337" t="s">
        <v>369</v>
      </c>
      <c r="H18" s="337"/>
      <c r="I18" s="337"/>
      <c r="J18" s="337"/>
      <c r="K18" s="337"/>
    </row>
    <row r="19" spans="1:13">
      <c r="G19" s="338" t="s">
        <v>14</v>
      </c>
      <c r="H19" s="338"/>
      <c r="I19" s="338"/>
      <c r="J19" s="338"/>
      <c r="K19" s="338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339"/>
      <c r="F21" s="339"/>
      <c r="G21" s="339"/>
      <c r="H21" s="339"/>
      <c r="I21" s="339"/>
      <c r="J21" s="339"/>
      <c r="K21" s="339"/>
      <c r="L21" s="22"/>
    </row>
    <row r="22" spans="1:13" ht="15" customHeight="1">
      <c r="A22" s="340" t="s">
        <v>15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0"/>
    </row>
    <row r="23" spans="1:13">
      <c r="F23" s="36"/>
      <c r="J23" s="5"/>
      <c r="K23" s="13"/>
      <c r="L23" s="6" t="s">
        <v>16</v>
      </c>
      <c r="M23" s="30"/>
    </row>
    <row r="24" spans="1:13">
      <c r="F24" s="36"/>
      <c r="J24" s="31" t="s">
        <v>17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18</v>
      </c>
      <c r="L25" s="32"/>
      <c r="M25" s="30"/>
    </row>
    <row r="26" spans="1:13">
      <c r="A26" s="308" t="s">
        <v>19</v>
      </c>
      <c r="B26" s="308"/>
      <c r="C26" s="308"/>
      <c r="D26" s="308"/>
      <c r="E26" s="308"/>
      <c r="F26" s="308"/>
      <c r="G26" s="308"/>
      <c r="H26" s="308"/>
      <c r="I26" s="308"/>
      <c r="K26" s="35" t="s">
        <v>20</v>
      </c>
      <c r="L26" s="37" t="s">
        <v>21</v>
      </c>
      <c r="M26" s="30"/>
    </row>
    <row r="27" spans="1:13">
      <c r="A27" s="308" t="s">
        <v>22</v>
      </c>
      <c r="B27" s="308"/>
      <c r="C27" s="308"/>
      <c r="D27" s="308"/>
      <c r="E27" s="308"/>
      <c r="F27" s="308"/>
      <c r="G27" s="308"/>
      <c r="H27" s="308"/>
      <c r="I27" s="308"/>
      <c r="J27" s="149" t="s">
        <v>23</v>
      </c>
      <c r="K27" s="113"/>
      <c r="L27" s="32"/>
      <c r="M27" s="30"/>
    </row>
    <row r="28" spans="1:13">
      <c r="F28" s="36"/>
      <c r="G28" s="39" t="s">
        <v>24</v>
      </c>
      <c r="H28" s="102" t="s">
        <v>235</v>
      </c>
      <c r="I28" s="103"/>
      <c r="J28" s="42"/>
      <c r="K28" s="32"/>
      <c r="L28" s="32"/>
      <c r="M28" s="30"/>
    </row>
    <row r="29" spans="1:13">
      <c r="F29" s="36"/>
      <c r="G29" s="334" t="s">
        <v>25</v>
      </c>
      <c r="H29" s="334"/>
      <c r="I29" s="114" t="s">
        <v>26</v>
      </c>
      <c r="J29" s="43" t="s">
        <v>27</v>
      </c>
      <c r="K29" s="32" t="s">
        <v>28</v>
      </c>
      <c r="L29" s="32" t="s">
        <v>26</v>
      </c>
      <c r="M29" s="30"/>
    </row>
    <row r="30" spans="1:13">
      <c r="A30" s="326" t="s">
        <v>236</v>
      </c>
      <c r="B30" s="326"/>
      <c r="C30" s="326"/>
      <c r="D30" s="326"/>
      <c r="E30" s="326"/>
      <c r="F30" s="326"/>
      <c r="G30" s="326"/>
      <c r="H30" s="326"/>
      <c r="I30" s="326"/>
      <c r="J30" s="44"/>
      <c r="K30" s="44"/>
      <c r="L30" s="45" t="s">
        <v>29</v>
      </c>
      <c r="M30" s="46"/>
    </row>
    <row r="31" spans="1:13" ht="27" customHeight="1">
      <c r="A31" s="310" t="s">
        <v>30</v>
      </c>
      <c r="B31" s="311"/>
      <c r="C31" s="311"/>
      <c r="D31" s="311"/>
      <c r="E31" s="311"/>
      <c r="F31" s="311"/>
      <c r="G31" s="314" t="s">
        <v>31</v>
      </c>
      <c r="H31" s="316" t="s">
        <v>32</v>
      </c>
      <c r="I31" s="318" t="s">
        <v>33</v>
      </c>
      <c r="J31" s="319"/>
      <c r="K31" s="320" t="s">
        <v>34</v>
      </c>
      <c r="L31" s="322" t="s">
        <v>35</v>
      </c>
      <c r="M31" s="46"/>
    </row>
    <row r="32" spans="1:13" ht="58.5" customHeight="1">
      <c r="A32" s="312"/>
      <c r="B32" s="313"/>
      <c r="C32" s="313"/>
      <c r="D32" s="313"/>
      <c r="E32" s="313"/>
      <c r="F32" s="313"/>
      <c r="G32" s="315"/>
      <c r="H32" s="317"/>
      <c r="I32" s="47" t="s">
        <v>36</v>
      </c>
      <c r="J32" s="48" t="s">
        <v>37</v>
      </c>
      <c r="K32" s="321"/>
      <c r="L32" s="323"/>
    </row>
    <row r="33" spans="1:15">
      <c r="A33" s="331" t="s">
        <v>38</v>
      </c>
      <c r="B33" s="332"/>
      <c r="C33" s="332"/>
      <c r="D33" s="332"/>
      <c r="E33" s="332"/>
      <c r="F33" s="333"/>
      <c r="G33" s="7">
        <v>2</v>
      </c>
      <c r="H33" s="8">
        <v>3</v>
      </c>
      <c r="I33" s="9" t="s">
        <v>39</v>
      </c>
      <c r="J33" s="10" t="s">
        <v>40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41</v>
      </c>
      <c r="H34" s="7">
        <v>1</v>
      </c>
      <c r="I34" s="115">
        <f>SUM(I35+I46+I65+I86+I93+I113+I139+I158+I168)</f>
        <v>11000</v>
      </c>
      <c r="J34" s="115">
        <f>SUM(J35+J46+J65+J86+J93+J113+J139+J158+J168)</f>
        <v>9500</v>
      </c>
      <c r="K34" s="116">
        <f>SUM(K35+K46+K65+K86+K93+K113+K139+K158+K168)</f>
        <v>4503.47</v>
      </c>
      <c r="L34" s="115">
        <f>SUM(L35+L46+L65+L86+L93+L113+L139+L158+L168)</f>
        <v>4503.47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42</v>
      </c>
      <c r="H35" s="7">
        <v>2</v>
      </c>
      <c r="I35" s="115">
        <f>SUM(I36+I42)</f>
        <v>0</v>
      </c>
      <c r="J35" s="115">
        <f>SUM(J36+J42)</f>
        <v>0</v>
      </c>
      <c r="K35" s="117">
        <f>SUM(K36+K42)</f>
        <v>0</v>
      </c>
      <c r="L35" s="118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43</v>
      </c>
      <c r="H36" s="7">
        <v>3</v>
      </c>
      <c r="I36" s="115">
        <f>SUM(I37)</f>
        <v>0</v>
      </c>
      <c r="J36" s="115">
        <f>SUM(J37)</f>
        <v>0</v>
      </c>
      <c r="K36" s="116">
        <f>SUM(K37)</f>
        <v>0</v>
      </c>
      <c r="L36" s="115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43</v>
      </c>
      <c r="H37" s="7">
        <v>4</v>
      </c>
      <c r="I37" s="115">
        <f>SUM(I38+I40)</f>
        <v>0</v>
      </c>
      <c r="J37" s="115">
        <f t="shared" ref="J37:L38" si="0">SUM(J38)</f>
        <v>0</v>
      </c>
      <c r="K37" s="115">
        <f t="shared" si="0"/>
        <v>0</v>
      </c>
      <c r="L37" s="115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44</v>
      </c>
      <c r="H38" s="7">
        <v>5</v>
      </c>
      <c r="I38" s="116">
        <f>SUM(I39)</f>
        <v>0</v>
      </c>
      <c r="J38" s="116">
        <f t="shared" si="0"/>
        <v>0</v>
      </c>
      <c r="K38" s="116">
        <f t="shared" si="0"/>
        <v>0</v>
      </c>
      <c r="L38" s="116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44</v>
      </c>
      <c r="H39" s="7">
        <v>6</v>
      </c>
      <c r="I39" s="119">
        <v>0</v>
      </c>
      <c r="J39" s="120">
        <v>0</v>
      </c>
      <c r="K39" s="120">
        <v>0</v>
      </c>
      <c r="L39" s="120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45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45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46</v>
      </c>
      <c r="H42" s="7">
        <v>9</v>
      </c>
      <c r="I42" s="116">
        <f t="shared" ref="I42:L44" si="1">I43</f>
        <v>0</v>
      </c>
      <c r="J42" s="115">
        <f t="shared" si="1"/>
        <v>0</v>
      </c>
      <c r="K42" s="116">
        <f t="shared" si="1"/>
        <v>0</v>
      </c>
      <c r="L42" s="115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46</v>
      </c>
      <c r="H43" s="7">
        <v>10</v>
      </c>
      <c r="I43" s="116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46</v>
      </c>
      <c r="H44" s="7">
        <v>11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46</v>
      </c>
      <c r="H45" s="7">
        <v>12</v>
      </c>
      <c r="I45" s="121">
        <v>0</v>
      </c>
      <c r="J45" s="120">
        <v>0</v>
      </c>
      <c r="K45" s="120">
        <v>0</v>
      </c>
      <c r="L45" s="120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47</v>
      </c>
      <c r="H46" s="7">
        <v>13</v>
      </c>
      <c r="I46" s="122">
        <f t="shared" ref="I46:L48" si="2">I47</f>
        <v>11000</v>
      </c>
      <c r="J46" s="123">
        <f t="shared" si="2"/>
        <v>9500</v>
      </c>
      <c r="K46" s="122">
        <f t="shared" si="2"/>
        <v>4503.47</v>
      </c>
      <c r="L46" s="122">
        <f t="shared" si="2"/>
        <v>4503.47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47</v>
      </c>
      <c r="H47" s="7">
        <v>14</v>
      </c>
      <c r="I47" s="115">
        <f t="shared" si="2"/>
        <v>11000</v>
      </c>
      <c r="J47" s="116">
        <f t="shared" si="2"/>
        <v>9500</v>
      </c>
      <c r="K47" s="115">
        <f t="shared" si="2"/>
        <v>4503.47</v>
      </c>
      <c r="L47" s="116">
        <f t="shared" si="2"/>
        <v>4503.47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47</v>
      </c>
      <c r="H48" s="7">
        <v>15</v>
      </c>
      <c r="I48" s="115">
        <f t="shared" si="2"/>
        <v>11000</v>
      </c>
      <c r="J48" s="116">
        <f t="shared" si="2"/>
        <v>9500</v>
      </c>
      <c r="K48" s="118">
        <f t="shared" si="2"/>
        <v>4503.47</v>
      </c>
      <c r="L48" s="118">
        <f t="shared" si="2"/>
        <v>4503.47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47</v>
      </c>
      <c r="H49" s="7">
        <v>16</v>
      </c>
      <c r="I49" s="124">
        <f>SUM(I50:I64)</f>
        <v>11000</v>
      </c>
      <c r="J49" s="124">
        <f>SUM(J50:J64)</f>
        <v>9500</v>
      </c>
      <c r="K49" s="125">
        <f>SUM(K50:K64)</f>
        <v>4503.47</v>
      </c>
      <c r="L49" s="125">
        <f>SUM(L50:L64)</f>
        <v>4503.47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48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49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50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51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52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53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54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55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56</v>
      </c>
      <c r="H58" s="7">
        <v>25</v>
      </c>
      <c r="I58" s="121">
        <v>1900</v>
      </c>
      <c r="J58" s="120">
        <v>1900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57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58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59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60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61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62</v>
      </c>
      <c r="H64" s="7">
        <v>31</v>
      </c>
      <c r="I64" s="121">
        <v>9100</v>
      </c>
      <c r="J64" s="120">
        <v>7600</v>
      </c>
      <c r="K64" s="120">
        <v>4503.47</v>
      </c>
      <c r="L64" s="120">
        <v>4503.47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63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64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65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65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66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67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68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69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69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66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67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68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70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71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72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73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74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75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75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75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75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76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77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77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77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78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79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80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81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82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82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82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83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84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85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85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85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86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87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88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89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89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89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90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91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91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91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92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93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94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94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94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95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96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97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97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97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97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98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98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98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98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99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99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99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99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100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100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100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101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102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102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102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102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103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104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104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104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105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106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107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108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108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109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110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111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111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111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112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112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112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113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114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115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115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116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116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117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118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119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120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120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120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121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122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122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122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122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123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124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124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125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126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127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128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129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130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131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132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133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134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135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136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136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136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137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137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138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139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140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141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141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142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143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144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145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146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146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147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148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149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150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150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150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151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151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151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152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153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154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155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156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157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157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157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158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158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159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160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161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162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163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158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164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164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165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165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166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166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166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167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168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169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170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171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172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173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173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174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175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176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177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178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179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180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180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181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182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183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183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184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185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186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186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187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188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189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189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189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190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190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190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191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191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192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193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194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195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173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173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196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175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176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177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178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197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198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198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199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200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201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201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202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203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204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204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205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206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207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207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207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190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190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190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191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191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192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193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208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209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195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173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173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196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175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176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177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178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197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210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210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211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212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213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213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214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215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216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216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217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218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219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219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220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190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190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190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221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221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222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223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224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172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172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173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196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175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176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177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178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197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210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210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211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212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213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213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214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215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216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216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217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225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219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219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219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190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190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190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221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221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222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223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226</v>
      </c>
      <c r="H368" s="90">
        <v>335</v>
      </c>
      <c r="I368" s="130">
        <f>SUM(I34+I184)</f>
        <v>11000</v>
      </c>
      <c r="J368" s="130">
        <f>SUM(J34+J184)</f>
        <v>9500</v>
      </c>
      <c r="K368" s="130">
        <f>SUM(K34+K184)</f>
        <v>4503.47</v>
      </c>
      <c r="L368" s="130">
        <f>SUM(L34+L184)</f>
        <v>4503.47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324" t="s">
        <v>227</v>
      </c>
      <c r="E370" s="324"/>
      <c r="F370" s="324"/>
      <c r="G370" s="324"/>
      <c r="H370" s="153"/>
      <c r="I370" s="111"/>
      <c r="J370" s="109"/>
      <c r="K370" s="324" t="s">
        <v>228</v>
      </c>
      <c r="L370" s="324"/>
    </row>
    <row r="371" spans="1:12" ht="18.75" customHeight="1">
      <c r="A371" s="154" t="s">
        <v>229</v>
      </c>
      <c r="B371" s="154"/>
      <c r="C371" s="154"/>
      <c r="D371" s="154"/>
      <c r="E371" s="154"/>
      <c r="F371" s="154"/>
      <c r="G371" s="154"/>
      <c r="I371" s="148" t="s">
        <v>230</v>
      </c>
      <c r="K371" s="309" t="s">
        <v>231</v>
      </c>
      <c r="L371" s="309"/>
    </row>
    <row r="372" spans="1:12" ht="15.75" customHeight="1">
      <c r="D372" s="147"/>
      <c r="I372" s="14"/>
      <c r="K372" s="14"/>
      <c r="L372" s="14"/>
    </row>
    <row r="373" spans="1:12" ht="22.5" customHeight="1">
      <c r="A373" s="155"/>
      <c r="B373" s="155"/>
      <c r="C373" s="155"/>
      <c r="D373" s="327" t="s">
        <v>232</v>
      </c>
      <c r="E373" s="327"/>
      <c r="F373" s="327"/>
      <c r="G373" s="327"/>
      <c r="I373" s="14"/>
      <c r="K373" s="324" t="s">
        <v>233</v>
      </c>
      <c r="L373" s="324"/>
    </row>
    <row r="374" spans="1:12" ht="24.75" customHeight="1">
      <c r="A374" s="325" t="s">
        <v>234</v>
      </c>
      <c r="B374" s="325"/>
      <c r="C374" s="325"/>
      <c r="D374" s="325"/>
      <c r="E374" s="325"/>
      <c r="F374" s="325"/>
      <c r="G374" s="325"/>
      <c r="H374" s="150"/>
      <c r="I374" s="15" t="s">
        <v>230</v>
      </c>
      <c r="K374" s="309" t="s">
        <v>231</v>
      </c>
      <c r="L374" s="309"/>
    </row>
  </sheetData>
  <mergeCells count="30"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2BF56-28E0-49A6-858F-2E5ACEBE8230}">
  <dimension ref="A1:S374"/>
  <sheetViews>
    <sheetView topLeftCell="A153" workbookViewId="0">
      <selection activeCell="D373" sqref="D373:G373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328" t="s">
        <v>6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6"/>
    </row>
    <row r="10" spans="1:15">
      <c r="A10" s="330" t="s">
        <v>8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335" t="s">
        <v>9</v>
      </c>
      <c r="H12" s="335"/>
      <c r="I12" s="335"/>
      <c r="J12" s="335"/>
      <c r="K12" s="335"/>
      <c r="L12" s="152"/>
      <c r="M12" s="16"/>
    </row>
    <row r="13" spans="1:15" ht="15.75" customHeight="1">
      <c r="A13" s="336" t="s">
        <v>10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16"/>
    </row>
    <row r="14" spans="1:15" ht="12" customHeight="1">
      <c r="G14" s="337" t="s">
        <v>11</v>
      </c>
      <c r="H14" s="337"/>
      <c r="I14" s="337"/>
      <c r="J14" s="337"/>
      <c r="K14" s="337"/>
      <c r="M14" s="16"/>
    </row>
    <row r="15" spans="1:15">
      <c r="G15" s="330" t="s">
        <v>12</v>
      </c>
      <c r="H15" s="330"/>
      <c r="I15" s="330"/>
      <c r="J15" s="330"/>
      <c r="K15" s="330"/>
    </row>
    <row r="16" spans="1:15" ht="15.75" customHeight="1">
      <c r="B16" s="336" t="s">
        <v>13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</row>
    <row r="17" spans="1:13" ht="7.5" customHeight="1"/>
    <row r="18" spans="1:13">
      <c r="G18" s="337" t="s">
        <v>369</v>
      </c>
      <c r="H18" s="337"/>
      <c r="I18" s="337"/>
      <c r="J18" s="337"/>
      <c r="K18" s="337"/>
    </row>
    <row r="19" spans="1:13">
      <c r="G19" s="338" t="s">
        <v>14</v>
      </c>
      <c r="H19" s="338"/>
      <c r="I19" s="338"/>
      <c r="J19" s="338"/>
      <c r="K19" s="338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339"/>
      <c r="F21" s="339"/>
      <c r="G21" s="339"/>
      <c r="H21" s="339"/>
      <c r="I21" s="339"/>
      <c r="J21" s="339"/>
      <c r="K21" s="339"/>
      <c r="L21" s="22"/>
    </row>
    <row r="22" spans="1:13" ht="15" customHeight="1">
      <c r="A22" s="340" t="s">
        <v>15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0"/>
    </row>
    <row r="23" spans="1:13">
      <c r="F23" s="36"/>
      <c r="J23" s="5"/>
      <c r="K23" s="13"/>
      <c r="L23" s="6" t="s">
        <v>16</v>
      </c>
      <c r="M23" s="30"/>
    </row>
    <row r="24" spans="1:13">
      <c r="F24" s="36"/>
      <c r="J24" s="31" t="s">
        <v>17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18</v>
      </c>
      <c r="L25" s="32"/>
      <c r="M25" s="30"/>
    </row>
    <row r="26" spans="1:13">
      <c r="A26" s="308" t="s">
        <v>19</v>
      </c>
      <c r="B26" s="308"/>
      <c r="C26" s="308"/>
      <c r="D26" s="308"/>
      <c r="E26" s="308"/>
      <c r="F26" s="308"/>
      <c r="G26" s="308"/>
      <c r="H26" s="308"/>
      <c r="I26" s="308"/>
      <c r="K26" s="35" t="s">
        <v>20</v>
      </c>
      <c r="L26" s="37" t="s">
        <v>21</v>
      </c>
      <c r="M26" s="30"/>
    </row>
    <row r="27" spans="1:13">
      <c r="A27" s="308" t="s">
        <v>22</v>
      </c>
      <c r="B27" s="308"/>
      <c r="C27" s="308"/>
      <c r="D27" s="308"/>
      <c r="E27" s="308"/>
      <c r="F27" s="308"/>
      <c r="G27" s="308"/>
      <c r="H27" s="308"/>
      <c r="I27" s="308"/>
      <c r="J27" s="149" t="s">
        <v>23</v>
      </c>
      <c r="K27" s="113"/>
      <c r="L27" s="32"/>
      <c r="M27" s="30"/>
    </row>
    <row r="28" spans="1:13">
      <c r="F28" s="36"/>
      <c r="G28" s="39" t="s">
        <v>24</v>
      </c>
      <c r="H28" s="102" t="s">
        <v>237</v>
      </c>
      <c r="I28" s="103"/>
      <c r="J28" s="42"/>
      <c r="K28" s="32"/>
      <c r="L28" s="32"/>
      <c r="M28" s="30"/>
    </row>
    <row r="29" spans="1:13">
      <c r="F29" s="36"/>
      <c r="G29" s="334" t="s">
        <v>25</v>
      </c>
      <c r="H29" s="334"/>
      <c r="I29" s="114" t="s">
        <v>26</v>
      </c>
      <c r="J29" s="43" t="s">
        <v>27</v>
      </c>
      <c r="K29" s="32" t="s">
        <v>28</v>
      </c>
      <c r="L29" s="32" t="s">
        <v>26</v>
      </c>
      <c r="M29" s="30"/>
    </row>
    <row r="30" spans="1:13">
      <c r="A30" s="326" t="s">
        <v>238</v>
      </c>
      <c r="B30" s="326"/>
      <c r="C30" s="326"/>
      <c r="D30" s="326"/>
      <c r="E30" s="326"/>
      <c r="F30" s="326"/>
      <c r="G30" s="326"/>
      <c r="H30" s="326"/>
      <c r="I30" s="326"/>
      <c r="J30" s="44"/>
      <c r="K30" s="44"/>
      <c r="L30" s="45" t="s">
        <v>29</v>
      </c>
      <c r="M30" s="46"/>
    </row>
    <row r="31" spans="1:13" ht="27" customHeight="1">
      <c r="A31" s="310" t="s">
        <v>30</v>
      </c>
      <c r="B31" s="311"/>
      <c r="C31" s="311"/>
      <c r="D31" s="311"/>
      <c r="E31" s="311"/>
      <c r="F31" s="311"/>
      <c r="G31" s="314" t="s">
        <v>31</v>
      </c>
      <c r="H31" s="316" t="s">
        <v>32</v>
      </c>
      <c r="I31" s="318" t="s">
        <v>33</v>
      </c>
      <c r="J31" s="319"/>
      <c r="K31" s="320" t="s">
        <v>34</v>
      </c>
      <c r="L31" s="322" t="s">
        <v>35</v>
      </c>
      <c r="M31" s="46"/>
    </row>
    <row r="32" spans="1:13" ht="58.5" customHeight="1">
      <c r="A32" s="312"/>
      <c r="B32" s="313"/>
      <c r="C32" s="313"/>
      <c r="D32" s="313"/>
      <c r="E32" s="313"/>
      <c r="F32" s="313"/>
      <c r="G32" s="315"/>
      <c r="H32" s="317"/>
      <c r="I32" s="47" t="s">
        <v>36</v>
      </c>
      <c r="J32" s="48" t="s">
        <v>37</v>
      </c>
      <c r="K32" s="321"/>
      <c r="L32" s="323"/>
    </row>
    <row r="33" spans="1:15">
      <c r="A33" s="331" t="s">
        <v>38</v>
      </c>
      <c r="B33" s="332"/>
      <c r="C33" s="332"/>
      <c r="D33" s="332"/>
      <c r="E33" s="332"/>
      <c r="F33" s="333"/>
      <c r="G33" s="7">
        <v>2</v>
      </c>
      <c r="H33" s="8">
        <v>3</v>
      </c>
      <c r="I33" s="9" t="s">
        <v>39</v>
      </c>
      <c r="J33" s="10" t="s">
        <v>40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41</v>
      </c>
      <c r="H34" s="7">
        <v>1</v>
      </c>
      <c r="I34" s="115">
        <f>SUM(I35+I46+I65+I86+I93+I113+I139+I158+I168)</f>
        <v>392300</v>
      </c>
      <c r="J34" s="115">
        <f>SUM(J35+J46+J65+J86+J93+J113+J139+J158+J168)</f>
        <v>105900</v>
      </c>
      <c r="K34" s="116">
        <f>SUM(K35+K46+K65+K86+K93+K113+K139+K158+K168)</f>
        <v>100431.65000000001</v>
      </c>
      <c r="L34" s="115">
        <f>SUM(L35+L46+L65+L86+L93+L113+L139+L158+L168)</f>
        <v>100431.65000000001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42</v>
      </c>
      <c r="H35" s="7">
        <v>2</v>
      </c>
      <c r="I35" s="115">
        <f>SUM(I36+I42)</f>
        <v>288300</v>
      </c>
      <c r="J35" s="115">
        <f>SUM(J36+J42)</f>
        <v>71500</v>
      </c>
      <c r="K35" s="117">
        <f>SUM(K36+K42)</f>
        <v>69741.38</v>
      </c>
      <c r="L35" s="118">
        <f>SUM(L36+L42)</f>
        <v>69741.38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43</v>
      </c>
      <c r="H36" s="7">
        <v>3</v>
      </c>
      <c r="I36" s="115">
        <f>SUM(I37)</f>
        <v>282000</v>
      </c>
      <c r="J36" s="115">
        <f>SUM(J37)</f>
        <v>70000</v>
      </c>
      <c r="K36" s="116">
        <f>SUM(K37)</f>
        <v>68313.56</v>
      </c>
      <c r="L36" s="115">
        <f>SUM(L37)</f>
        <v>68313.56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43</v>
      </c>
      <c r="H37" s="7">
        <v>4</v>
      </c>
      <c r="I37" s="115">
        <f>SUM(I38+I40)</f>
        <v>282000</v>
      </c>
      <c r="J37" s="115">
        <f t="shared" ref="J37:L38" si="0">SUM(J38)</f>
        <v>70000</v>
      </c>
      <c r="K37" s="115">
        <f t="shared" si="0"/>
        <v>68313.56</v>
      </c>
      <c r="L37" s="115">
        <f t="shared" si="0"/>
        <v>68313.56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44</v>
      </c>
      <c r="H38" s="7">
        <v>5</v>
      </c>
      <c r="I38" s="116">
        <f>SUM(I39)</f>
        <v>282000</v>
      </c>
      <c r="J38" s="116">
        <f t="shared" si="0"/>
        <v>70000</v>
      </c>
      <c r="K38" s="116">
        <f t="shared" si="0"/>
        <v>68313.56</v>
      </c>
      <c r="L38" s="116">
        <f t="shared" si="0"/>
        <v>68313.56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44</v>
      </c>
      <c r="H39" s="7">
        <v>6</v>
      </c>
      <c r="I39" s="119">
        <v>282000</v>
      </c>
      <c r="J39" s="120">
        <v>70000</v>
      </c>
      <c r="K39" s="120">
        <v>68313.56</v>
      </c>
      <c r="L39" s="120">
        <v>68313.56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45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45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46</v>
      </c>
      <c r="H42" s="7">
        <v>9</v>
      </c>
      <c r="I42" s="116">
        <f t="shared" ref="I42:L44" si="1">I43</f>
        <v>6300</v>
      </c>
      <c r="J42" s="115">
        <f t="shared" si="1"/>
        <v>1500</v>
      </c>
      <c r="K42" s="116">
        <f t="shared" si="1"/>
        <v>1427.82</v>
      </c>
      <c r="L42" s="115">
        <f t="shared" si="1"/>
        <v>1427.82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46</v>
      </c>
      <c r="H43" s="7">
        <v>10</v>
      </c>
      <c r="I43" s="116">
        <f t="shared" si="1"/>
        <v>6300</v>
      </c>
      <c r="J43" s="115">
        <f t="shared" si="1"/>
        <v>1500</v>
      </c>
      <c r="K43" s="115">
        <f t="shared" si="1"/>
        <v>1427.82</v>
      </c>
      <c r="L43" s="115">
        <f t="shared" si="1"/>
        <v>1427.82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46</v>
      </c>
      <c r="H44" s="7">
        <v>11</v>
      </c>
      <c r="I44" s="115">
        <f t="shared" si="1"/>
        <v>6300</v>
      </c>
      <c r="J44" s="115">
        <f t="shared" si="1"/>
        <v>1500</v>
      </c>
      <c r="K44" s="115">
        <f t="shared" si="1"/>
        <v>1427.82</v>
      </c>
      <c r="L44" s="115">
        <f t="shared" si="1"/>
        <v>1427.82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46</v>
      </c>
      <c r="H45" s="7">
        <v>12</v>
      </c>
      <c r="I45" s="121">
        <v>6300</v>
      </c>
      <c r="J45" s="120">
        <v>1500</v>
      </c>
      <c r="K45" s="120">
        <v>1427.82</v>
      </c>
      <c r="L45" s="120">
        <v>1427.82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47</v>
      </c>
      <c r="H46" s="7">
        <v>13</v>
      </c>
      <c r="I46" s="122">
        <f t="shared" ref="I46:L48" si="2">I47</f>
        <v>96900</v>
      </c>
      <c r="J46" s="123">
        <f t="shared" si="2"/>
        <v>32100</v>
      </c>
      <c r="K46" s="122">
        <f t="shared" si="2"/>
        <v>28492.79</v>
      </c>
      <c r="L46" s="122">
        <f t="shared" si="2"/>
        <v>28492.79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47</v>
      </c>
      <c r="H47" s="7">
        <v>14</v>
      </c>
      <c r="I47" s="115">
        <f t="shared" si="2"/>
        <v>96900</v>
      </c>
      <c r="J47" s="116">
        <f t="shared" si="2"/>
        <v>32100</v>
      </c>
      <c r="K47" s="115">
        <f t="shared" si="2"/>
        <v>28492.79</v>
      </c>
      <c r="L47" s="116">
        <f t="shared" si="2"/>
        <v>28492.79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47</v>
      </c>
      <c r="H48" s="7">
        <v>15</v>
      </c>
      <c r="I48" s="115">
        <f t="shared" si="2"/>
        <v>96900</v>
      </c>
      <c r="J48" s="116">
        <f t="shared" si="2"/>
        <v>32100</v>
      </c>
      <c r="K48" s="118">
        <f t="shared" si="2"/>
        <v>28492.79</v>
      </c>
      <c r="L48" s="118">
        <f t="shared" si="2"/>
        <v>28492.79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47</v>
      </c>
      <c r="H49" s="7">
        <v>16</v>
      </c>
      <c r="I49" s="124">
        <f>SUM(I50:I64)</f>
        <v>96900</v>
      </c>
      <c r="J49" s="124">
        <f>SUM(J50:J64)</f>
        <v>32100</v>
      </c>
      <c r="K49" s="125">
        <f>SUM(K50:K64)</f>
        <v>28492.79</v>
      </c>
      <c r="L49" s="125">
        <f>SUM(L50:L64)</f>
        <v>28492.79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48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49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50</v>
      </c>
      <c r="H52" s="7">
        <v>19</v>
      </c>
      <c r="I52" s="120">
        <v>1100</v>
      </c>
      <c r="J52" s="120">
        <v>400</v>
      </c>
      <c r="K52" s="120">
        <v>373.9</v>
      </c>
      <c r="L52" s="120">
        <v>373.9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51</v>
      </c>
      <c r="H53" s="7">
        <v>20</v>
      </c>
      <c r="I53" s="120">
        <v>1200</v>
      </c>
      <c r="J53" s="120">
        <v>700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52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53</v>
      </c>
      <c r="H55" s="7">
        <v>22</v>
      </c>
      <c r="I55" s="121">
        <v>500</v>
      </c>
      <c r="J55" s="120">
        <v>200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54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55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56</v>
      </c>
      <c r="H58" s="7">
        <v>25</v>
      </c>
      <c r="I58" s="121">
        <v>1500</v>
      </c>
      <c r="J58" s="120">
        <v>500</v>
      </c>
      <c r="K58" s="120">
        <v>500</v>
      </c>
      <c r="L58" s="120">
        <v>500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57</v>
      </c>
      <c r="H59" s="7">
        <v>26</v>
      </c>
      <c r="I59" s="121">
        <v>900</v>
      </c>
      <c r="J59" s="120">
        <v>500</v>
      </c>
      <c r="K59" s="120">
        <v>32.58</v>
      </c>
      <c r="L59" s="120">
        <v>32.58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58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59</v>
      </c>
      <c r="H61" s="7">
        <v>28</v>
      </c>
      <c r="I61" s="121">
        <v>7700</v>
      </c>
      <c r="J61" s="120">
        <v>4000</v>
      </c>
      <c r="K61" s="120">
        <v>2734.87</v>
      </c>
      <c r="L61" s="120">
        <v>2734.87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60</v>
      </c>
      <c r="H62" s="7">
        <v>29</v>
      </c>
      <c r="I62" s="121">
        <v>1600</v>
      </c>
      <c r="J62" s="120">
        <v>500</v>
      </c>
      <c r="K62" s="120">
        <v>269.14</v>
      </c>
      <c r="L62" s="120">
        <v>269.14</v>
      </c>
    </row>
    <row r="63" spans="1:12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61</v>
      </c>
      <c r="H63" s="7">
        <v>30</v>
      </c>
      <c r="I63" s="121">
        <v>300</v>
      </c>
      <c r="J63" s="120">
        <v>300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62</v>
      </c>
      <c r="H64" s="7">
        <v>31</v>
      </c>
      <c r="I64" s="121">
        <v>82100</v>
      </c>
      <c r="J64" s="120">
        <v>25000</v>
      </c>
      <c r="K64" s="120">
        <v>24582.3</v>
      </c>
      <c r="L64" s="120">
        <v>24582.3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63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64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65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65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66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67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68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69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69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66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67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68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70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71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72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73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74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75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75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75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75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76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77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77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77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78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79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80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81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82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82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82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83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84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85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85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85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86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87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88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89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89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89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90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91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91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91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92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93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94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94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94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95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96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97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97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97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97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98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98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98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98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99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99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99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99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100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100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100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101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102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102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102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102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103</v>
      </c>
      <c r="H139" s="90">
        <v>106</v>
      </c>
      <c r="I139" s="116">
        <f>SUM(I140+I145+I153)</f>
        <v>7100</v>
      </c>
      <c r="J139" s="127">
        <f>SUM(J140+J145+J153)</f>
        <v>2300</v>
      </c>
      <c r="K139" s="116">
        <f>SUM(K140+K145+K153)</f>
        <v>2197.48</v>
      </c>
      <c r="L139" s="115">
        <f>SUM(L140+L145+L153)</f>
        <v>2197.48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104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104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104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105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106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107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108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108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109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110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111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111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111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112</v>
      </c>
      <c r="H153" s="90">
        <v>120</v>
      </c>
      <c r="I153" s="116">
        <f t="shared" ref="I153:L154" si="15">I154</f>
        <v>7100</v>
      </c>
      <c r="J153" s="127">
        <f t="shared" si="15"/>
        <v>2300</v>
      </c>
      <c r="K153" s="116">
        <f t="shared" si="15"/>
        <v>2197.48</v>
      </c>
      <c r="L153" s="115">
        <f t="shared" si="15"/>
        <v>2197.48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112</v>
      </c>
      <c r="H154" s="90">
        <v>121</v>
      </c>
      <c r="I154" s="125">
        <f t="shared" si="15"/>
        <v>7100</v>
      </c>
      <c r="J154" s="133">
        <f t="shared" si="15"/>
        <v>2300</v>
      </c>
      <c r="K154" s="125">
        <f t="shared" si="15"/>
        <v>2197.48</v>
      </c>
      <c r="L154" s="124">
        <f t="shared" si="15"/>
        <v>2197.48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112</v>
      </c>
      <c r="H155" s="90">
        <v>122</v>
      </c>
      <c r="I155" s="116">
        <f>SUM(I156:I157)</f>
        <v>7100</v>
      </c>
      <c r="J155" s="127">
        <f>SUM(J156:J157)</f>
        <v>2300</v>
      </c>
      <c r="K155" s="116">
        <f>SUM(K156:K157)</f>
        <v>2197.48</v>
      </c>
      <c r="L155" s="115">
        <f>SUM(L156:L157)</f>
        <v>2197.48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113</v>
      </c>
      <c r="H156" s="90">
        <v>123</v>
      </c>
      <c r="I156" s="135">
        <v>7100</v>
      </c>
      <c r="J156" s="135">
        <v>2300</v>
      </c>
      <c r="K156" s="135">
        <v>2197.48</v>
      </c>
      <c r="L156" s="135">
        <v>2197.48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114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115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115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116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116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117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118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119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120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120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120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121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122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122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122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122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123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124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124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125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126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127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128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129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130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131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132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133</v>
      </c>
      <c r="H184" s="90">
        <v>151</v>
      </c>
      <c r="I184" s="115">
        <f>SUM(I185+I238+I303)</f>
        <v>50000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134</v>
      </c>
      <c r="H185" s="90">
        <v>152</v>
      </c>
      <c r="I185" s="115">
        <f>SUM(I186+I209+I216+I228+I232)</f>
        <v>50000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135</v>
      </c>
      <c r="H186" s="90">
        <v>153</v>
      </c>
      <c r="I186" s="122">
        <f>SUM(I187+I190+I195+I201+I206)</f>
        <v>49000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136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136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136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137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137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138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139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140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141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141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142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143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144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145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146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146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147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148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149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150</v>
      </c>
      <c r="H206" s="90">
        <v>173</v>
      </c>
      <c r="I206" s="115">
        <f t="shared" ref="I206:L207" si="19">I207</f>
        <v>49000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150</v>
      </c>
      <c r="H207" s="90">
        <v>174</v>
      </c>
      <c r="I207" s="116">
        <f t="shared" si="19"/>
        <v>49000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150</v>
      </c>
      <c r="H208" s="90">
        <v>175</v>
      </c>
      <c r="I208" s="119">
        <v>49000</v>
      </c>
      <c r="J208" s="121">
        <v>0</v>
      </c>
      <c r="K208" s="121">
        <v>0</v>
      </c>
      <c r="L208" s="121">
        <v>0</v>
      </c>
    </row>
    <row r="209" spans="1:15" ht="25.5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151</v>
      </c>
      <c r="H209" s="90">
        <v>176</v>
      </c>
      <c r="I209" s="115">
        <f t="shared" ref="I209:L210" si="20">I210</f>
        <v>1000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151</v>
      </c>
      <c r="H210" s="90">
        <v>177</v>
      </c>
      <c r="I210" s="122">
        <f t="shared" si="20"/>
        <v>1000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151</v>
      </c>
      <c r="H211" s="90">
        <v>178</v>
      </c>
      <c r="I211" s="115">
        <f>SUM(I212:I215)</f>
        <v>1000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152</v>
      </c>
      <c r="H212" s="90">
        <v>179</v>
      </c>
      <c r="I212" s="121">
        <v>1000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153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154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155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156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157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157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157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158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158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159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160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161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162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163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158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164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164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165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165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166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166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166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167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168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169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170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171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172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173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173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174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175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176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177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178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179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180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180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181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182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183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183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184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185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186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186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187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188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189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189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189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190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190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190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191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191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192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193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194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195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173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173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196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175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176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177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178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197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198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198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199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200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201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201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202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203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204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204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205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206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207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207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207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190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190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190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191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191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192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193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208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209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195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173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173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196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175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176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177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178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197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210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210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211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212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213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213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214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215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216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216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217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218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219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219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220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190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190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190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221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221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222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223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224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172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172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173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196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175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176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177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178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197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210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210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211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212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213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213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214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215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216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216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217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225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219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219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219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190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190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190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221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221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222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223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226</v>
      </c>
      <c r="H368" s="90">
        <v>335</v>
      </c>
      <c r="I368" s="130">
        <f>SUM(I34+I184)</f>
        <v>442300</v>
      </c>
      <c r="J368" s="130">
        <f>SUM(J34+J184)</f>
        <v>105900</v>
      </c>
      <c r="K368" s="130">
        <f>SUM(K34+K184)</f>
        <v>100431.65000000001</v>
      </c>
      <c r="L368" s="130">
        <f>SUM(L34+L184)</f>
        <v>100431.65000000001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324" t="s">
        <v>227</v>
      </c>
      <c r="E370" s="324"/>
      <c r="F370" s="324"/>
      <c r="G370" s="324"/>
      <c r="H370" s="153"/>
      <c r="I370" s="111"/>
      <c r="J370" s="109"/>
      <c r="K370" s="324" t="s">
        <v>228</v>
      </c>
      <c r="L370" s="324"/>
    </row>
    <row r="371" spans="1:12" ht="18.75" customHeight="1">
      <c r="A371" s="154" t="s">
        <v>229</v>
      </c>
      <c r="B371" s="154"/>
      <c r="C371" s="154"/>
      <c r="D371" s="154"/>
      <c r="E371" s="154"/>
      <c r="F371" s="154"/>
      <c r="G371" s="154"/>
      <c r="I371" s="148" t="s">
        <v>230</v>
      </c>
      <c r="K371" s="309" t="s">
        <v>231</v>
      </c>
      <c r="L371" s="309"/>
    </row>
    <row r="372" spans="1:12" ht="15.75" customHeight="1">
      <c r="D372" s="147"/>
      <c r="I372" s="14"/>
      <c r="K372" s="14"/>
      <c r="L372" s="14"/>
    </row>
    <row r="373" spans="1:12" ht="24" customHeight="1">
      <c r="A373" s="155"/>
      <c r="B373" s="155"/>
      <c r="C373" s="155"/>
      <c r="D373" s="327" t="s">
        <v>232</v>
      </c>
      <c r="E373" s="327"/>
      <c r="F373" s="327"/>
      <c r="G373" s="327"/>
      <c r="I373" s="14"/>
      <c r="K373" s="324" t="s">
        <v>233</v>
      </c>
      <c r="L373" s="324"/>
    </row>
    <row r="374" spans="1:12" ht="24.75" customHeight="1">
      <c r="A374" s="325" t="s">
        <v>234</v>
      </c>
      <c r="B374" s="325"/>
      <c r="C374" s="325"/>
      <c r="D374" s="325"/>
      <c r="E374" s="325"/>
      <c r="F374" s="325"/>
      <c r="G374" s="325"/>
      <c r="H374" s="150"/>
      <c r="I374" s="15" t="s">
        <v>230</v>
      </c>
      <c r="K374" s="309" t="s">
        <v>231</v>
      </c>
      <c r="L374" s="309"/>
    </row>
  </sheetData>
  <mergeCells count="30"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AE79B-D8FE-48F7-B33B-2E03A5AE2254}">
  <dimension ref="A1:S374"/>
  <sheetViews>
    <sheetView tabSelected="1" topLeftCell="A58" workbookViewId="0">
      <selection activeCell="D373" sqref="D373:G373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328" t="s">
        <v>6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16"/>
    </row>
    <row r="8" spans="1:15" ht="11.25" hidden="1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6"/>
    </row>
    <row r="10" spans="1:15">
      <c r="A10" s="330" t="s">
        <v>8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335" t="s">
        <v>9</v>
      </c>
      <c r="H12" s="335"/>
      <c r="I12" s="335"/>
      <c r="J12" s="335"/>
      <c r="K12" s="335"/>
      <c r="L12" s="152"/>
      <c r="M12" s="16"/>
    </row>
    <row r="13" spans="1:15" ht="15.75" customHeight="1">
      <c r="A13" s="336" t="s">
        <v>10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16"/>
    </row>
    <row r="14" spans="1:15" ht="12" customHeight="1">
      <c r="G14" s="337" t="s">
        <v>11</v>
      </c>
      <c r="H14" s="337"/>
      <c r="I14" s="337"/>
      <c r="J14" s="337"/>
      <c r="K14" s="337"/>
      <c r="M14" s="16"/>
    </row>
    <row r="15" spans="1:15">
      <c r="G15" s="330" t="s">
        <v>12</v>
      </c>
      <c r="H15" s="330"/>
      <c r="I15" s="330"/>
      <c r="J15" s="330"/>
      <c r="K15" s="330"/>
    </row>
    <row r="16" spans="1:15" ht="13.5" customHeight="1">
      <c r="B16" s="336" t="s">
        <v>13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</row>
    <row r="17" spans="1:13" ht="7.5" hidden="1" customHeight="1"/>
    <row r="18" spans="1:13">
      <c r="G18" s="337" t="s">
        <v>369</v>
      </c>
      <c r="H18" s="337"/>
      <c r="I18" s="337"/>
      <c r="J18" s="337"/>
      <c r="K18" s="337"/>
    </row>
    <row r="19" spans="1:13">
      <c r="G19" s="338" t="s">
        <v>14</v>
      </c>
      <c r="H19" s="338"/>
      <c r="I19" s="338"/>
      <c r="J19" s="338"/>
      <c r="K19" s="338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339" t="s">
        <v>239</v>
      </c>
      <c r="F21" s="339"/>
      <c r="G21" s="339"/>
      <c r="H21" s="339"/>
      <c r="I21" s="339"/>
      <c r="J21" s="339"/>
      <c r="K21" s="339"/>
      <c r="L21" s="22"/>
    </row>
    <row r="22" spans="1:13" ht="15" customHeight="1">
      <c r="A22" s="340" t="s">
        <v>15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0"/>
    </row>
    <row r="23" spans="1:13" ht="9.75" customHeight="1">
      <c r="F23" s="36"/>
      <c r="J23" s="5"/>
      <c r="K23" s="13"/>
      <c r="L23" s="6" t="s">
        <v>16</v>
      </c>
      <c r="M23" s="30"/>
    </row>
    <row r="24" spans="1:13">
      <c r="F24" s="36"/>
      <c r="J24" s="31" t="s">
        <v>17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18</v>
      </c>
      <c r="L25" s="32"/>
      <c r="M25" s="30"/>
    </row>
    <row r="26" spans="1:13">
      <c r="A26" s="308" t="s">
        <v>19</v>
      </c>
      <c r="B26" s="308"/>
      <c r="C26" s="308"/>
      <c r="D26" s="308"/>
      <c r="E26" s="308"/>
      <c r="F26" s="308"/>
      <c r="G26" s="308"/>
      <c r="H26" s="308"/>
      <c r="I26" s="308"/>
      <c r="K26" s="35" t="s">
        <v>20</v>
      </c>
      <c r="L26" s="37" t="s">
        <v>21</v>
      </c>
      <c r="M26" s="30"/>
    </row>
    <row r="27" spans="1:13">
      <c r="A27" s="308" t="s">
        <v>240</v>
      </c>
      <c r="B27" s="308"/>
      <c r="C27" s="308"/>
      <c r="D27" s="308"/>
      <c r="E27" s="308"/>
      <c r="F27" s="308"/>
      <c r="G27" s="308"/>
      <c r="H27" s="308"/>
      <c r="I27" s="308"/>
      <c r="J27" s="149" t="s">
        <v>23</v>
      </c>
      <c r="K27" s="113" t="s">
        <v>241</v>
      </c>
      <c r="L27" s="32"/>
      <c r="M27" s="30"/>
    </row>
    <row r="28" spans="1:13" ht="11.25" customHeight="1">
      <c r="F28" s="36"/>
      <c r="G28" s="39" t="s">
        <v>24</v>
      </c>
      <c r="H28" s="102" t="s">
        <v>237</v>
      </c>
      <c r="I28" s="103"/>
      <c r="J28" s="42"/>
      <c r="K28" s="32"/>
      <c r="L28" s="32"/>
      <c r="M28" s="30"/>
    </row>
    <row r="29" spans="1:13">
      <c r="F29" s="36"/>
      <c r="G29" s="334" t="s">
        <v>25</v>
      </c>
      <c r="H29" s="334"/>
      <c r="I29" s="114" t="s">
        <v>26</v>
      </c>
      <c r="J29" s="43" t="s">
        <v>27</v>
      </c>
      <c r="K29" s="32" t="s">
        <v>28</v>
      </c>
      <c r="L29" s="32" t="s">
        <v>26</v>
      </c>
      <c r="M29" s="30"/>
    </row>
    <row r="30" spans="1:13">
      <c r="A30" s="326" t="s">
        <v>238</v>
      </c>
      <c r="B30" s="326"/>
      <c r="C30" s="326"/>
      <c r="D30" s="326"/>
      <c r="E30" s="326"/>
      <c r="F30" s="326"/>
      <c r="G30" s="326"/>
      <c r="H30" s="326"/>
      <c r="I30" s="326"/>
      <c r="J30" s="44"/>
      <c r="K30" s="44"/>
      <c r="L30" s="45" t="s">
        <v>29</v>
      </c>
      <c r="M30" s="46"/>
    </row>
    <row r="31" spans="1:13" ht="27" customHeight="1">
      <c r="A31" s="310" t="s">
        <v>30</v>
      </c>
      <c r="B31" s="311"/>
      <c r="C31" s="311"/>
      <c r="D31" s="311"/>
      <c r="E31" s="311"/>
      <c r="F31" s="311"/>
      <c r="G31" s="314" t="s">
        <v>31</v>
      </c>
      <c r="H31" s="316" t="s">
        <v>32</v>
      </c>
      <c r="I31" s="318" t="s">
        <v>33</v>
      </c>
      <c r="J31" s="319"/>
      <c r="K31" s="320" t="s">
        <v>34</v>
      </c>
      <c r="L31" s="322" t="s">
        <v>35</v>
      </c>
      <c r="M31" s="46"/>
    </row>
    <row r="32" spans="1:13" ht="58.5" customHeight="1">
      <c r="A32" s="312"/>
      <c r="B32" s="313"/>
      <c r="C32" s="313"/>
      <c r="D32" s="313"/>
      <c r="E32" s="313"/>
      <c r="F32" s="313"/>
      <c r="G32" s="315"/>
      <c r="H32" s="317"/>
      <c r="I32" s="47" t="s">
        <v>36</v>
      </c>
      <c r="J32" s="48" t="s">
        <v>37</v>
      </c>
      <c r="K32" s="321"/>
      <c r="L32" s="323"/>
    </row>
    <row r="33" spans="1:15">
      <c r="A33" s="331" t="s">
        <v>38</v>
      </c>
      <c r="B33" s="332"/>
      <c r="C33" s="332"/>
      <c r="D33" s="332"/>
      <c r="E33" s="332"/>
      <c r="F33" s="333"/>
      <c r="G33" s="7">
        <v>2</v>
      </c>
      <c r="H33" s="8">
        <v>3</v>
      </c>
      <c r="I33" s="9" t="s">
        <v>39</v>
      </c>
      <c r="J33" s="10" t="s">
        <v>40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41</v>
      </c>
      <c r="H34" s="7">
        <v>1</v>
      </c>
      <c r="I34" s="115">
        <f>SUM(I35+I46+I65+I86+I93+I113+I139+I158+I168)</f>
        <v>392300</v>
      </c>
      <c r="J34" s="115">
        <f>SUM(J35+J46+J65+J86+J93+J113+J139+J158+J168)</f>
        <v>105900</v>
      </c>
      <c r="K34" s="116">
        <f>SUM(K35+K46+K65+K86+K93+K113+K139+K158+K168)</f>
        <v>100431.65000000001</v>
      </c>
      <c r="L34" s="115">
        <f>SUM(L35+L46+L65+L86+L93+L113+L139+L158+L168)</f>
        <v>100431.65000000001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42</v>
      </c>
      <c r="H35" s="7">
        <v>2</v>
      </c>
      <c r="I35" s="115">
        <f>SUM(I36+I42)</f>
        <v>288300</v>
      </c>
      <c r="J35" s="115">
        <f>SUM(J36+J42)</f>
        <v>71500</v>
      </c>
      <c r="K35" s="117">
        <f>SUM(K36+K42)</f>
        <v>69741.38</v>
      </c>
      <c r="L35" s="118">
        <f>SUM(L36+L42)</f>
        <v>69741.38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43</v>
      </c>
      <c r="H36" s="7">
        <v>3</v>
      </c>
      <c r="I36" s="115">
        <f>SUM(I37)</f>
        <v>282000</v>
      </c>
      <c r="J36" s="115">
        <f>SUM(J37)</f>
        <v>70000</v>
      </c>
      <c r="K36" s="116">
        <f>SUM(K37)</f>
        <v>68313.56</v>
      </c>
      <c r="L36" s="115">
        <f>SUM(L37)</f>
        <v>68313.56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43</v>
      </c>
      <c r="H37" s="7">
        <v>4</v>
      </c>
      <c r="I37" s="115">
        <f>SUM(I38+I40)</f>
        <v>282000</v>
      </c>
      <c r="J37" s="115">
        <f t="shared" ref="J37:L38" si="0">SUM(J38)</f>
        <v>70000</v>
      </c>
      <c r="K37" s="115">
        <f t="shared" si="0"/>
        <v>68313.56</v>
      </c>
      <c r="L37" s="115">
        <f t="shared" si="0"/>
        <v>68313.56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44</v>
      </c>
      <c r="H38" s="7">
        <v>5</v>
      </c>
      <c r="I38" s="116">
        <f>SUM(I39)</f>
        <v>282000</v>
      </c>
      <c r="J38" s="116">
        <f t="shared" si="0"/>
        <v>70000</v>
      </c>
      <c r="K38" s="116">
        <f t="shared" si="0"/>
        <v>68313.56</v>
      </c>
      <c r="L38" s="116">
        <f t="shared" si="0"/>
        <v>68313.56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44</v>
      </c>
      <c r="H39" s="7">
        <v>6</v>
      </c>
      <c r="I39" s="119">
        <v>282000</v>
      </c>
      <c r="J39" s="120">
        <v>70000</v>
      </c>
      <c r="K39" s="120">
        <v>68313.56</v>
      </c>
      <c r="L39" s="120">
        <v>68313.56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45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45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46</v>
      </c>
      <c r="H42" s="7">
        <v>9</v>
      </c>
      <c r="I42" s="116">
        <f t="shared" ref="I42:L44" si="1">I43</f>
        <v>6300</v>
      </c>
      <c r="J42" s="115">
        <f t="shared" si="1"/>
        <v>1500</v>
      </c>
      <c r="K42" s="116">
        <f t="shared" si="1"/>
        <v>1427.82</v>
      </c>
      <c r="L42" s="115">
        <f t="shared" si="1"/>
        <v>1427.82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46</v>
      </c>
      <c r="H43" s="7">
        <v>10</v>
      </c>
      <c r="I43" s="116">
        <f t="shared" si="1"/>
        <v>6300</v>
      </c>
      <c r="J43" s="115">
        <f t="shared" si="1"/>
        <v>1500</v>
      </c>
      <c r="K43" s="115">
        <f t="shared" si="1"/>
        <v>1427.82</v>
      </c>
      <c r="L43" s="115">
        <f t="shared" si="1"/>
        <v>1427.82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46</v>
      </c>
      <c r="H44" s="7">
        <v>11</v>
      </c>
      <c r="I44" s="115">
        <f t="shared" si="1"/>
        <v>6300</v>
      </c>
      <c r="J44" s="115">
        <f t="shared" si="1"/>
        <v>1500</v>
      </c>
      <c r="K44" s="115">
        <f t="shared" si="1"/>
        <v>1427.82</v>
      </c>
      <c r="L44" s="115">
        <f t="shared" si="1"/>
        <v>1427.82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46</v>
      </c>
      <c r="H45" s="7">
        <v>12</v>
      </c>
      <c r="I45" s="121">
        <v>6300</v>
      </c>
      <c r="J45" s="120">
        <v>1500</v>
      </c>
      <c r="K45" s="120">
        <v>1427.82</v>
      </c>
      <c r="L45" s="120">
        <v>1427.82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47</v>
      </c>
      <c r="H46" s="7">
        <v>13</v>
      </c>
      <c r="I46" s="122">
        <f t="shared" ref="I46:L48" si="2">I47</f>
        <v>96900</v>
      </c>
      <c r="J46" s="123">
        <f t="shared" si="2"/>
        <v>32100</v>
      </c>
      <c r="K46" s="122">
        <f t="shared" si="2"/>
        <v>28492.79</v>
      </c>
      <c r="L46" s="122">
        <f t="shared" si="2"/>
        <v>28492.79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47</v>
      </c>
      <c r="H47" s="7">
        <v>14</v>
      </c>
      <c r="I47" s="115">
        <f t="shared" si="2"/>
        <v>96900</v>
      </c>
      <c r="J47" s="116">
        <f t="shared" si="2"/>
        <v>32100</v>
      </c>
      <c r="K47" s="115">
        <f t="shared" si="2"/>
        <v>28492.79</v>
      </c>
      <c r="L47" s="116">
        <f t="shared" si="2"/>
        <v>28492.79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47</v>
      </c>
      <c r="H48" s="7">
        <v>15</v>
      </c>
      <c r="I48" s="115">
        <f t="shared" si="2"/>
        <v>96900</v>
      </c>
      <c r="J48" s="116">
        <f t="shared" si="2"/>
        <v>32100</v>
      </c>
      <c r="K48" s="118">
        <f t="shared" si="2"/>
        <v>28492.79</v>
      </c>
      <c r="L48" s="118">
        <f t="shared" si="2"/>
        <v>28492.79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47</v>
      </c>
      <c r="H49" s="7">
        <v>16</v>
      </c>
      <c r="I49" s="124">
        <f>SUM(I50:I64)</f>
        <v>96900</v>
      </c>
      <c r="J49" s="124">
        <f>SUM(J50:J64)</f>
        <v>32100</v>
      </c>
      <c r="K49" s="125">
        <f>SUM(K50:K64)</f>
        <v>28492.79</v>
      </c>
      <c r="L49" s="125">
        <f>SUM(L50:L64)</f>
        <v>28492.79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48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49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50</v>
      </c>
      <c r="H52" s="7">
        <v>19</v>
      </c>
      <c r="I52" s="120">
        <v>1100</v>
      </c>
      <c r="J52" s="120">
        <v>400</v>
      </c>
      <c r="K52" s="120">
        <v>373.9</v>
      </c>
      <c r="L52" s="120">
        <v>373.9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51</v>
      </c>
      <c r="H53" s="7">
        <v>20</v>
      </c>
      <c r="I53" s="120">
        <v>1200</v>
      </c>
      <c r="J53" s="120">
        <v>700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52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53</v>
      </c>
      <c r="H55" s="7">
        <v>22</v>
      </c>
      <c r="I55" s="121">
        <v>500</v>
      </c>
      <c r="J55" s="120">
        <v>200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54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55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56</v>
      </c>
      <c r="H58" s="7">
        <v>25</v>
      </c>
      <c r="I58" s="121">
        <v>1500</v>
      </c>
      <c r="J58" s="120">
        <v>500</v>
      </c>
      <c r="K58" s="120">
        <v>500</v>
      </c>
      <c r="L58" s="120">
        <v>500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57</v>
      </c>
      <c r="H59" s="7">
        <v>26</v>
      </c>
      <c r="I59" s="121">
        <v>900</v>
      </c>
      <c r="J59" s="120">
        <v>500</v>
      </c>
      <c r="K59" s="120">
        <v>32.58</v>
      </c>
      <c r="L59" s="120">
        <v>32.58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58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59</v>
      </c>
      <c r="H61" s="7">
        <v>28</v>
      </c>
      <c r="I61" s="121">
        <v>7700</v>
      </c>
      <c r="J61" s="120">
        <v>4000</v>
      </c>
      <c r="K61" s="120">
        <v>2734.87</v>
      </c>
      <c r="L61" s="120">
        <v>2734.87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60</v>
      </c>
      <c r="H62" s="7">
        <v>29</v>
      </c>
      <c r="I62" s="121">
        <v>1600</v>
      </c>
      <c r="J62" s="120">
        <v>500</v>
      </c>
      <c r="K62" s="120">
        <v>269.14</v>
      </c>
      <c r="L62" s="120">
        <v>269.14</v>
      </c>
    </row>
    <row r="63" spans="1:12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61</v>
      </c>
      <c r="H63" s="7">
        <v>30</v>
      </c>
      <c r="I63" s="121">
        <v>300</v>
      </c>
      <c r="J63" s="120">
        <v>300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62</v>
      </c>
      <c r="H64" s="7">
        <v>31</v>
      </c>
      <c r="I64" s="121">
        <v>82100</v>
      </c>
      <c r="J64" s="120">
        <v>25000</v>
      </c>
      <c r="K64" s="120">
        <v>24582.3</v>
      </c>
      <c r="L64" s="120">
        <v>24582.3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63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64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65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65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66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67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68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69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69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66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67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68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70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71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72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73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74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75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75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75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75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76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77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77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77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78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79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80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81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82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82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82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83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84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85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85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85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86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87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88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89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89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89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90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91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91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91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92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93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94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94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94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95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96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97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97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97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97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98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98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98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98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99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99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99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99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100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100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100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101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102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102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102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102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103</v>
      </c>
      <c r="H139" s="90">
        <v>106</v>
      </c>
      <c r="I139" s="116">
        <f>SUM(I140+I145+I153)</f>
        <v>7100</v>
      </c>
      <c r="J139" s="127">
        <f>SUM(J140+J145+J153)</f>
        <v>2300</v>
      </c>
      <c r="K139" s="116">
        <f>SUM(K140+K145+K153)</f>
        <v>2197.48</v>
      </c>
      <c r="L139" s="115">
        <f>SUM(L140+L145+L153)</f>
        <v>2197.48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104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104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104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105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106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107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108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108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109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110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111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111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111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112</v>
      </c>
      <c r="H153" s="90">
        <v>120</v>
      </c>
      <c r="I153" s="116">
        <f t="shared" ref="I153:L154" si="15">I154</f>
        <v>7100</v>
      </c>
      <c r="J153" s="127">
        <f t="shared" si="15"/>
        <v>2300</v>
      </c>
      <c r="K153" s="116">
        <f t="shared" si="15"/>
        <v>2197.48</v>
      </c>
      <c r="L153" s="115">
        <f t="shared" si="15"/>
        <v>2197.48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112</v>
      </c>
      <c r="H154" s="90">
        <v>121</v>
      </c>
      <c r="I154" s="125">
        <f t="shared" si="15"/>
        <v>7100</v>
      </c>
      <c r="J154" s="133">
        <f t="shared" si="15"/>
        <v>2300</v>
      </c>
      <c r="K154" s="125">
        <f t="shared" si="15"/>
        <v>2197.48</v>
      </c>
      <c r="L154" s="124">
        <f t="shared" si="15"/>
        <v>2197.48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112</v>
      </c>
      <c r="H155" s="90">
        <v>122</v>
      </c>
      <c r="I155" s="116">
        <f>SUM(I156:I157)</f>
        <v>7100</v>
      </c>
      <c r="J155" s="127">
        <f>SUM(J156:J157)</f>
        <v>2300</v>
      </c>
      <c r="K155" s="116">
        <f>SUM(K156:K157)</f>
        <v>2197.48</v>
      </c>
      <c r="L155" s="115">
        <f>SUM(L156:L157)</f>
        <v>2197.48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113</v>
      </c>
      <c r="H156" s="90">
        <v>123</v>
      </c>
      <c r="I156" s="135">
        <v>7100</v>
      </c>
      <c r="J156" s="135">
        <v>2300</v>
      </c>
      <c r="K156" s="135">
        <v>2197.48</v>
      </c>
      <c r="L156" s="135">
        <v>2197.48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114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115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115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116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116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117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118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119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120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120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120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121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122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122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122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122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123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124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124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125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126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127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128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129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130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131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132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133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134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135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136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136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136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137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137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138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139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140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141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141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142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143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144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145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146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146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147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148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149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150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150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150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151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151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151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152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153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154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155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156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157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157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157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158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158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159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160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161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162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163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158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164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164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165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165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166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166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166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167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168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169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170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171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172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173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173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174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175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176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177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178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179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180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180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181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182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183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183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184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185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186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186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187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188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189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189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189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190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190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190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191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191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192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193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194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195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173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173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196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175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176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177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178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197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198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198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199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200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201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201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202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203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204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204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205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206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207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207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207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190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190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190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191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191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192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193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208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209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195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173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173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196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175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176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177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178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197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210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210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211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212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213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213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214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215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216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216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217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218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219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219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220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190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190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190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221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221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222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223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224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172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172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173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196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175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176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177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178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197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210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210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211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212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213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213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214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215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216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216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217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225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219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219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219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190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190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190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221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221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222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223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226</v>
      </c>
      <c r="H368" s="90">
        <v>335</v>
      </c>
      <c r="I368" s="130">
        <f>SUM(I34+I184)</f>
        <v>392300</v>
      </c>
      <c r="J368" s="130">
        <f>SUM(J34+J184)</f>
        <v>105900</v>
      </c>
      <c r="K368" s="130">
        <f>SUM(K34+K184)</f>
        <v>100431.65000000001</v>
      </c>
      <c r="L368" s="130">
        <f>SUM(L34+L184)</f>
        <v>100431.65000000001</v>
      </c>
    </row>
    <row r="369" spans="1:12" hidden="1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324" t="s">
        <v>227</v>
      </c>
      <c r="E370" s="324"/>
      <c r="F370" s="324"/>
      <c r="G370" s="324"/>
      <c r="H370" s="153"/>
      <c r="I370" s="111"/>
      <c r="J370" s="109"/>
      <c r="K370" s="324" t="s">
        <v>228</v>
      </c>
      <c r="L370" s="324"/>
    </row>
    <row r="371" spans="1:12" ht="16.5" customHeight="1">
      <c r="A371" s="154" t="s">
        <v>229</v>
      </c>
      <c r="B371" s="154"/>
      <c r="C371" s="154"/>
      <c r="D371" s="154"/>
      <c r="E371" s="154"/>
      <c r="F371" s="154"/>
      <c r="G371" s="154"/>
      <c r="I371" s="148" t="s">
        <v>230</v>
      </c>
      <c r="K371" s="309" t="s">
        <v>231</v>
      </c>
      <c r="L371" s="309"/>
    </row>
    <row r="372" spans="1:12" ht="15.75" hidden="1" customHeight="1">
      <c r="D372" s="147"/>
      <c r="I372" s="14"/>
      <c r="K372" s="14"/>
      <c r="L372" s="14"/>
    </row>
    <row r="373" spans="1:12" ht="26.25" customHeight="1">
      <c r="A373" s="155"/>
      <c r="B373" s="155"/>
      <c r="C373" s="155"/>
      <c r="D373" s="327" t="s">
        <v>232</v>
      </c>
      <c r="E373" s="327"/>
      <c r="F373" s="327"/>
      <c r="G373" s="327"/>
      <c r="I373" s="14"/>
      <c r="K373" s="324" t="s">
        <v>233</v>
      </c>
      <c r="L373" s="324"/>
    </row>
    <row r="374" spans="1:12" ht="24.75" customHeight="1">
      <c r="A374" s="325" t="s">
        <v>234</v>
      </c>
      <c r="B374" s="325"/>
      <c r="C374" s="325"/>
      <c r="D374" s="325"/>
      <c r="E374" s="325"/>
      <c r="F374" s="325"/>
      <c r="G374" s="325"/>
      <c r="H374" s="150"/>
      <c r="I374" s="15" t="s">
        <v>230</v>
      </c>
      <c r="K374" s="309" t="s">
        <v>231</v>
      </c>
      <c r="L374" s="309"/>
    </row>
  </sheetData>
  <mergeCells count="30"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F09B1-F6EC-403E-A26B-FCCF7AB2E2A2}">
  <sheetPr>
    <pageSetUpPr fitToPage="1"/>
  </sheetPr>
  <dimension ref="A1:S374"/>
  <sheetViews>
    <sheetView topLeftCell="A206" workbookViewId="0">
      <selection activeCell="H3" sqref="H3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328" t="s">
        <v>6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329" t="s">
        <v>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6"/>
    </row>
    <row r="10" spans="1:15">
      <c r="A10" s="330" t="s">
        <v>8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335" t="s">
        <v>9</v>
      </c>
      <c r="H12" s="335"/>
      <c r="I12" s="335"/>
      <c r="J12" s="335"/>
      <c r="K12" s="335"/>
      <c r="L12" s="152"/>
      <c r="M12" s="16"/>
    </row>
    <row r="13" spans="1:15" ht="15.75" customHeight="1">
      <c r="A13" s="336" t="s">
        <v>10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16"/>
    </row>
    <row r="14" spans="1:15" ht="12" customHeight="1">
      <c r="G14" s="337" t="s">
        <v>11</v>
      </c>
      <c r="H14" s="337"/>
      <c r="I14" s="337"/>
      <c r="J14" s="337"/>
      <c r="K14" s="337"/>
      <c r="M14" s="16"/>
    </row>
    <row r="15" spans="1:15">
      <c r="G15" s="330" t="s">
        <v>12</v>
      </c>
      <c r="H15" s="330"/>
      <c r="I15" s="330"/>
      <c r="J15" s="330"/>
      <c r="K15" s="330"/>
    </row>
    <row r="16" spans="1:15" ht="15.75" customHeight="1">
      <c r="B16" s="336" t="s">
        <v>13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</row>
    <row r="17" spans="1:13" ht="7.5" customHeight="1"/>
    <row r="18" spans="1:13">
      <c r="G18" s="337" t="s">
        <v>369</v>
      </c>
      <c r="H18" s="337"/>
      <c r="I18" s="337"/>
      <c r="J18" s="337"/>
      <c r="K18" s="337"/>
    </row>
    <row r="19" spans="1:13">
      <c r="G19" s="338" t="s">
        <v>14</v>
      </c>
      <c r="H19" s="338"/>
      <c r="I19" s="338"/>
      <c r="J19" s="338"/>
      <c r="K19" s="338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339" t="s">
        <v>239</v>
      </c>
      <c r="F21" s="339"/>
      <c r="G21" s="339"/>
      <c r="H21" s="339"/>
      <c r="I21" s="339"/>
      <c r="J21" s="339"/>
      <c r="K21" s="339"/>
      <c r="L21" s="22"/>
    </row>
    <row r="22" spans="1:13" ht="15" customHeight="1">
      <c r="A22" s="340" t="s">
        <v>15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0"/>
    </row>
    <row r="23" spans="1:13">
      <c r="F23" s="36"/>
      <c r="J23" s="5"/>
      <c r="K23" s="13"/>
      <c r="L23" s="6" t="s">
        <v>16</v>
      </c>
      <c r="M23" s="30"/>
    </row>
    <row r="24" spans="1:13">
      <c r="F24" s="36"/>
      <c r="J24" s="31" t="s">
        <v>17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18</v>
      </c>
      <c r="L25" s="32"/>
      <c r="M25" s="30"/>
    </row>
    <row r="26" spans="1:13">
      <c r="A26" s="308" t="s">
        <v>19</v>
      </c>
      <c r="B26" s="308"/>
      <c r="C26" s="308"/>
      <c r="D26" s="308"/>
      <c r="E26" s="308"/>
      <c r="F26" s="308"/>
      <c r="G26" s="308"/>
      <c r="H26" s="308"/>
      <c r="I26" s="308"/>
      <c r="K26" s="35" t="s">
        <v>20</v>
      </c>
      <c r="L26" s="37" t="s">
        <v>21</v>
      </c>
      <c r="M26" s="30"/>
    </row>
    <row r="27" spans="1:13" ht="43.5" customHeight="1">
      <c r="A27" s="308" t="s">
        <v>242</v>
      </c>
      <c r="B27" s="308"/>
      <c r="C27" s="308"/>
      <c r="D27" s="308"/>
      <c r="E27" s="308"/>
      <c r="F27" s="308"/>
      <c r="G27" s="308"/>
      <c r="H27" s="308"/>
      <c r="I27" s="308"/>
      <c r="J27" s="149" t="s">
        <v>23</v>
      </c>
      <c r="K27" s="113" t="s">
        <v>241</v>
      </c>
      <c r="L27" s="32"/>
      <c r="M27" s="30"/>
    </row>
    <row r="28" spans="1:13">
      <c r="F28" s="36"/>
      <c r="G28" s="39" t="s">
        <v>24</v>
      </c>
      <c r="H28" s="102" t="s">
        <v>237</v>
      </c>
      <c r="I28" s="103"/>
      <c r="J28" s="42"/>
      <c r="K28" s="32"/>
      <c r="L28" s="32"/>
      <c r="M28" s="30"/>
    </row>
    <row r="29" spans="1:13">
      <c r="F29" s="36"/>
      <c r="G29" s="334" t="s">
        <v>25</v>
      </c>
      <c r="H29" s="334"/>
      <c r="I29" s="114" t="s">
        <v>26</v>
      </c>
      <c r="J29" s="43" t="s">
        <v>27</v>
      </c>
      <c r="K29" s="32" t="s">
        <v>28</v>
      </c>
      <c r="L29" s="32" t="s">
        <v>26</v>
      </c>
      <c r="M29" s="30"/>
    </row>
    <row r="30" spans="1:13">
      <c r="A30" s="326" t="s">
        <v>238</v>
      </c>
      <c r="B30" s="326"/>
      <c r="C30" s="326"/>
      <c r="D30" s="326"/>
      <c r="E30" s="326"/>
      <c r="F30" s="326"/>
      <c r="G30" s="326"/>
      <c r="H30" s="326"/>
      <c r="I30" s="326"/>
      <c r="J30" s="44"/>
      <c r="K30" s="44"/>
      <c r="L30" s="45" t="s">
        <v>29</v>
      </c>
      <c r="M30" s="46"/>
    </row>
    <row r="31" spans="1:13" ht="27" customHeight="1">
      <c r="A31" s="310" t="s">
        <v>30</v>
      </c>
      <c r="B31" s="311"/>
      <c r="C31" s="311"/>
      <c r="D31" s="311"/>
      <c r="E31" s="311"/>
      <c r="F31" s="311"/>
      <c r="G31" s="314" t="s">
        <v>31</v>
      </c>
      <c r="H31" s="316" t="s">
        <v>32</v>
      </c>
      <c r="I31" s="318" t="s">
        <v>33</v>
      </c>
      <c r="J31" s="319"/>
      <c r="K31" s="320" t="s">
        <v>34</v>
      </c>
      <c r="L31" s="322" t="s">
        <v>35</v>
      </c>
      <c r="M31" s="46"/>
    </row>
    <row r="32" spans="1:13" ht="58.5" customHeight="1">
      <c r="A32" s="312"/>
      <c r="B32" s="313"/>
      <c r="C32" s="313"/>
      <c r="D32" s="313"/>
      <c r="E32" s="313"/>
      <c r="F32" s="313"/>
      <c r="G32" s="315"/>
      <c r="H32" s="317"/>
      <c r="I32" s="47" t="s">
        <v>36</v>
      </c>
      <c r="J32" s="48" t="s">
        <v>37</v>
      </c>
      <c r="K32" s="321"/>
      <c r="L32" s="323"/>
    </row>
    <row r="33" spans="1:15">
      <c r="A33" s="331" t="s">
        <v>38</v>
      </c>
      <c r="B33" s="332"/>
      <c r="C33" s="332"/>
      <c r="D33" s="332"/>
      <c r="E33" s="332"/>
      <c r="F33" s="333"/>
      <c r="G33" s="7">
        <v>2</v>
      </c>
      <c r="H33" s="8">
        <v>3</v>
      </c>
      <c r="I33" s="9" t="s">
        <v>39</v>
      </c>
      <c r="J33" s="10" t="s">
        <v>40</v>
      </c>
      <c r="K33" s="11">
        <v>6</v>
      </c>
      <c r="L33" s="11">
        <v>7</v>
      </c>
    </row>
    <row r="34" spans="1:15" hidden="1">
      <c r="A34" s="49">
        <v>2</v>
      </c>
      <c r="B34" s="49"/>
      <c r="C34" s="50"/>
      <c r="D34" s="51"/>
      <c r="E34" s="49"/>
      <c r="F34" s="52"/>
      <c r="G34" s="51" t="s">
        <v>41</v>
      </c>
      <c r="H34" s="7">
        <v>1</v>
      </c>
      <c r="I34" s="115">
        <f>SUM(I35+I46+I65+I86+I93+I113+I139+I158+I168)</f>
        <v>0</v>
      </c>
      <c r="J34" s="115">
        <f>SUM(J35+J46+J65+J86+J93+J113+J139+J158+J168)</f>
        <v>0</v>
      </c>
      <c r="K34" s="116">
        <f>SUM(K35+K46+K65+K86+K93+K113+K139+K158+K168)</f>
        <v>0</v>
      </c>
      <c r="L34" s="115">
        <f>SUM(L35+L46+L65+L86+L93+L113+L139+L158+L168)</f>
        <v>0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42</v>
      </c>
      <c r="H35" s="7">
        <v>2</v>
      </c>
      <c r="I35" s="115">
        <f>SUM(I36+I42)</f>
        <v>0</v>
      </c>
      <c r="J35" s="115">
        <f>SUM(J36+J42)</f>
        <v>0</v>
      </c>
      <c r="K35" s="117">
        <f>SUM(K36+K42)</f>
        <v>0</v>
      </c>
      <c r="L35" s="118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43</v>
      </c>
      <c r="H36" s="7">
        <v>3</v>
      </c>
      <c r="I36" s="115">
        <f>SUM(I37)</f>
        <v>0</v>
      </c>
      <c r="J36" s="115">
        <f>SUM(J37)</f>
        <v>0</v>
      </c>
      <c r="K36" s="116">
        <f>SUM(K37)</f>
        <v>0</v>
      </c>
      <c r="L36" s="115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43</v>
      </c>
      <c r="H37" s="7">
        <v>4</v>
      </c>
      <c r="I37" s="115">
        <f>SUM(I38+I40)</f>
        <v>0</v>
      </c>
      <c r="J37" s="115">
        <f t="shared" ref="J37:L38" si="0">SUM(J38)</f>
        <v>0</v>
      </c>
      <c r="K37" s="115">
        <f t="shared" si="0"/>
        <v>0</v>
      </c>
      <c r="L37" s="115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44</v>
      </c>
      <c r="H38" s="7">
        <v>5</v>
      </c>
      <c r="I38" s="116">
        <f>SUM(I39)</f>
        <v>0</v>
      </c>
      <c r="J38" s="116">
        <f t="shared" si="0"/>
        <v>0</v>
      </c>
      <c r="K38" s="116">
        <f t="shared" si="0"/>
        <v>0</v>
      </c>
      <c r="L38" s="116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44</v>
      </c>
      <c r="H39" s="7">
        <v>6</v>
      </c>
      <c r="I39" s="119">
        <v>0</v>
      </c>
      <c r="J39" s="120">
        <v>0</v>
      </c>
      <c r="K39" s="120">
        <v>0</v>
      </c>
      <c r="L39" s="120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45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45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46</v>
      </c>
      <c r="H42" s="7">
        <v>9</v>
      </c>
      <c r="I42" s="116">
        <f t="shared" ref="I42:L44" si="1">I43</f>
        <v>0</v>
      </c>
      <c r="J42" s="115">
        <f t="shared" si="1"/>
        <v>0</v>
      </c>
      <c r="K42" s="116">
        <f t="shared" si="1"/>
        <v>0</v>
      </c>
      <c r="L42" s="115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46</v>
      </c>
      <c r="H43" s="7">
        <v>10</v>
      </c>
      <c r="I43" s="116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46</v>
      </c>
      <c r="H44" s="7">
        <v>11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46</v>
      </c>
      <c r="H45" s="7">
        <v>12</v>
      </c>
      <c r="I45" s="121">
        <v>0</v>
      </c>
      <c r="J45" s="120">
        <v>0</v>
      </c>
      <c r="K45" s="120">
        <v>0</v>
      </c>
      <c r="L45" s="120">
        <v>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47</v>
      </c>
      <c r="H46" s="7">
        <v>13</v>
      </c>
      <c r="I46" s="122">
        <f t="shared" ref="I46:L48" si="2">I47</f>
        <v>0</v>
      </c>
      <c r="J46" s="123">
        <f t="shared" si="2"/>
        <v>0</v>
      </c>
      <c r="K46" s="122">
        <f t="shared" si="2"/>
        <v>0</v>
      </c>
      <c r="L46" s="122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47</v>
      </c>
      <c r="H47" s="7">
        <v>14</v>
      </c>
      <c r="I47" s="115">
        <f t="shared" si="2"/>
        <v>0</v>
      </c>
      <c r="J47" s="116">
        <f t="shared" si="2"/>
        <v>0</v>
      </c>
      <c r="K47" s="115">
        <f t="shared" si="2"/>
        <v>0</v>
      </c>
      <c r="L47" s="116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47</v>
      </c>
      <c r="H48" s="7">
        <v>15</v>
      </c>
      <c r="I48" s="115">
        <f t="shared" si="2"/>
        <v>0</v>
      </c>
      <c r="J48" s="116">
        <f t="shared" si="2"/>
        <v>0</v>
      </c>
      <c r="K48" s="118">
        <f t="shared" si="2"/>
        <v>0</v>
      </c>
      <c r="L48" s="118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47</v>
      </c>
      <c r="H49" s="7">
        <v>16</v>
      </c>
      <c r="I49" s="124">
        <f>SUM(I50:I64)</f>
        <v>0</v>
      </c>
      <c r="J49" s="124">
        <f>SUM(J50:J64)</f>
        <v>0</v>
      </c>
      <c r="K49" s="125">
        <f>SUM(K50:K64)</f>
        <v>0</v>
      </c>
      <c r="L49" s="125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48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49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50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51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52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53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54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55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56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57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58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59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60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61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62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63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64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65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65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66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67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68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69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69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66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67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68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70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71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72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73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74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75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75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75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75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76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77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77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77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78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79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80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81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82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82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82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83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84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85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85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85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86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87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88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89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89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89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90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91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91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91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92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93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94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94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94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95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96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97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97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97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97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98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98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98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98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99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99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99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99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100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100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100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101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102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102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102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102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103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104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104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104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105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106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107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108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108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109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110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111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111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111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112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112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112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113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114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115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115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116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116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117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118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119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120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120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120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121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122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122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122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122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123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124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124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125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126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127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128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129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130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131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132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133</v>
      </c>
      <c r="H184" s="90">
        <v>151</v>
      </c>
      <c r="I184" s="115">
        <f>SUM(I185+I238+I303)</f>
        <v>50000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134</v>
      </c>
      <c r="H185" s="90">
        <v>152</v>
      </c>
      <c r="I185" s="115">
        <f>SUM(I186+I209+I216+I228+I232)</f>
        <v>50000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135</v>
      </c>
      <c r="H186" s="90">
        <v>153</v>
      </c>
      <c r="I186" s="122">
        <f>SUM(I187+I190+I195+I201+I206)</f>
        <v>49000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136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136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136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137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137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138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139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140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141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141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142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143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144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145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146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146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147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148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149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150</v>
      </c>
      <c r="H206" s="90">
        <v>173</v>
      </c>
      <c r="I206" s="115">
        <f t="shared" ref="I206:L207" si="19">I207</f>
        <v>49000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150</v>
      </c>
      <c r="H207" s="90">
        <v>174</v>
      </c>
      <c r="I207" s="116">
        <f t="shared" si="19"/>
        <v>49000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150</v>
      </c>
      <c r="H208" s="90">
        <v>175</v>
      </c>
      <c r="I208" s="119">
        <v>49000</v>
      </c>
      <c r="J208" s="121">
        <v>0</v>
      </c>
      <c r="K208" s="121">
        <v>0</v>
      </c>
      <c r="L208" s="121">
        <v>0</v>
      </c>
    </row>
    <row r="209" spans="1:15" ht="25.5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151</v>
      </c>
      <c r="H209" s="90">
        <v>176</v>
      </c>
      <c r="I209" s="115">
        <f t="shared" ref="I209:L210" si="20">I210</f>
        <v>1000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151</v>
      </c>
      <c r="H210" s="90">
        <v>177</v>
      </c>
      <c r="I210" s="122">
        <f t="shared" si="20"/>
        <v>1000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151</v>
      </c>
      <c r="H211" s="90">
        <v>178</v>
      </c>
      <c r="I211" s="115">
        <f>SUM(I212:I215)</f>
        <v>1000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152</v>
      </c>
      <c r="H212" s="90">
        <v>179</v>
      </c>
      <c r="I212" s="121">
        <v>1000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153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154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155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156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157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157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157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158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158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159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160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161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162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163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158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164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164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165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165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166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166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166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167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168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169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170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171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172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173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173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174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175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176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177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178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179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180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180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181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182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183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183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184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185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186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186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187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188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189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189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189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190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190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190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191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191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192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193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194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195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173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173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196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175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176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177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178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197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198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198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199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200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201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201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202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203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204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204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205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206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207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207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207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190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190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190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191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191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192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193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208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209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195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173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173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196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175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176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177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178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197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210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210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211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212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213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213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214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215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216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216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217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218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219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219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220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190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190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190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221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221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222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223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224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172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172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173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196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175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176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177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178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197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210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210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211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212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213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213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214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215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216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216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217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225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219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219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219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190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190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190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221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221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222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223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226</v>
      </c>
      <c r="H368" s="90">
        <v>335</v>
      </c>
      <c r="I368" s="130">
        <f>SUM(I34+I184)</f>
        <v>50000</v>
      </c>
      <c r="J368" s="130">
        <f>SUM(J34+J184)</f>
        <v>0</v>
      </c>
      <c r="K368" s="130">
        <f>SUM(K34+K184)</f>
        <v>0</v>
      </c>
      <c r="L368" s="130">
        <f>SUM(L34+L184)</f>
        <v>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324" t="s">
        <v>227</v>
      </c>
      <c r="E370" s="324"/>
      <c r="F370" s="324"/>
      <c r="G370" s="324"/>
      <c r="H370" s="153"/>
      <c r="I370" s="111"/>
      <c r="J370" s="109"/>
      <c r="K370" s="324" t="s">
        <v>228</v>
      </c>
      <c r="L370" s="324"/>
    </row>
    <row r="371" spans="1:12" ht="18.75" customHeight="1">
      <c r="A371" s="154" t="s">
        <v>229</v>
      </c>
      <c r="B371" s="154"/>
      <c r="C371" s="154"/>
      <c r="D371" s="154"/>
      <c r="E371" s="154"/>
      <c r="F371" s="154"/>
      <c r="G371" s="154"/>
      <c r="I371" s="148" t="s">
        <v>230</v>
      </c>
      <c r="K371" s="309" t="s">
        <v>231</v>
      </c>
      <c r="L371" s="309"/>
    </row>
    <row r="372" spans="1:12" ht="15.75" customHeight="1">
      <c r="D372" s="147"/>
      <c r="I372" s="14"/>
      <c r="K372" s="14"/>
      <c r="L372" s="14"/>
    </row>
    <row r="373" spans="1:12" ht="26.25" customHeight="1">
      <c r="A373" s="155"/>
      <c r="B373" s="155"/>
      <c r="C373" s="155"/>
      <c r="D373" s="327" t="s">
        <v>232</v>
      </c>
      <c r="E373" s="327"/>
      <c r="F373" s="327"/>
      <c r="G373" s="327"/>
      <c r="I373" s="14"/>
      <c r="K373" s="324" t="s">
        <v>233</v>
      </c>
      <c r="L373" s="324"/>
    </row>
    <row r="374" spans="1:12" ht="24.75" customHeight="1">
      <c r="A374" s="325" t="s">
        <v>234</v>
      </c>
      <c r="B374" s="325"/>
      <c r="C374" s="325"/>
      <c r="D374" s="325"/>
      <c r="E374" s="325"/>
      <c r="F374" s="325"/>
      <c r="G374" s="325"/>
      <c r="H374" s="150"/>
      <c r="I374" s="15" t="s">
        <v>230</v>
      </c>
      <c r="K374" s="309" t="s">
        <v>231</v>
      </c>
      <c r="L374" s="309"/>
    </row>
  </sheetData>
  <mergeCells count="30"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11811023622047245" right="0.11811023622047245" top="0.15748031496062992" bottom="0.15748031496062992" header="0.31496062992125984" footer="0.31496062992125984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AF0C6-A5E6-45BE-8886-3A1B273F6BDA}">
  <dimension ref="A1:O34"/>
  <sheetViews>
    <sheetView workbookViewId="0">
      <selection activeCell="F17" sqref="F17"/>
    </sheetView>
  </sheetViews>
  <sheetFormatPr defaultColWidth="9.140625" defaultRowHeight="12.75"/>
  <cols>
    <col min="1" max="3" width="9.140625" style="156"/>
    <col min="4" max="4" width="16" style="156" customWidth="1"/>
    <col min="5" max="5" width="13.5703125" style="156" customWidth="1"/>
    <col min="6" max="6" width="11.7109375" style="156" customWidth="1"/>
    <col min="7" max="7" width="12.7109375" style="156" customWidth="1"/>
    <col min="8" max="8" width="14.7109375" style="156" customWidth="1"/>
    <col min="9" max="9" width="13.85546875" style="156" customWidth="1"/>
    <col min="10" max="10" width="12.7109375" style="156" customWidth="1"/>
    <col min="11" max="11" width="17.85546875" style="156" customWidth="1"/>
    <col min="12" max="16384" width="9.140625" style="156"/>
  </cols>
  <sheetData>
    <row r="1" spans="1:15" ht="55.5" customHeight="1">
      <c r="I1" s="157"/>
      <c r="J1" s="342" t="s">
        <v>243</v>
      </c>
      <c r="K1" s="342"/>
    </row>
    <row r="2" spans="1:15">
      <c r="A2" s="158"/>
      <c r="B2" s="343" t="s">
        <v>266</v>
      </c>
      <c r="C2" s="343"/>
      <c r="D2" s="343"/>
      <c r="E2" s="343"/>
      <c r="F2" s="343"/>
      <c r="G2" s="343"/>
      <c r="H2" s="343"/>
    </row>
    <row r="3" spans="1:15">
      <c r="B3" s="344" t="s">
        <v>244</v>
      </c>
      <c r="C3" s="344"/>
      <c r="D3" s="344"/>
      <c r="E3" s="344"/>
      <c r="F3" s="344"/>
    </row>
    <row r="5" spans="1:15">
      <c r="B5" s="345" t="s">
        <v>267</v>
      </c>
      <c r="C5" s="345"/>
      <c r="D5" s="345"/>
      <c r="E5" s="345"/>
      <c r="F5" s="345"/>
      <c r="G5" s="345"/>
      <c r="H5" s="345"/>
    </row>
    <row r="6" spans="1:15">
      <c r="B6" s="344" t="s">
        <v>245</v>
      </c>
      <c r="C6" s="344"/>
      <c r="D6" s="344"/>
      <c r="E6" s="344"/>
      <c r="F6" s="344"/>
    </row>
    <row r="7" spans="1:15">
      <c r="A7" s="158"/>
      <c r="B7" s="341"/>
      <c r="C7" s="341"/>
      <c r="D7" s="341"/>
      <c r="E7" s="341"/>
      <c r="F7" s="341"/>
      <c r="G7" s="158"/>
      <c r="H7" s="158"/>
      <c r="I7" s="158"/>
      <c r="J7" s="158"/>
      <c r="K7" s="159"/>
    </row>
    <row r="8" spans="1:15">
      <c r="A8" s="160"/>
      <c r="B8" s="160"/>
      <c r="C8" s="160"/>
      <c r="D8" s="160"/>
      <c r="E8" s="160"/>
      <c r="F8" s="160"/>
      <c r="G8" s="160"/>
      <c r="H8" s="160"/>
      <c r="I8" s="160"/>
      <c r="J8" s="349" t="s">
        <v>269</v>
      </c>
      <c r="K8" s="349"/>
    </row>
    <row r="9" spans="1:15" s="162" customFormat="1" ht="15.75">
      <c r="A9" s="350" t="s">
        <v>268</v>
      </c>
      <c r="B9" s="350"/>
      <c r="C9" s="350"/>
      <c r="D9" s="350"/>
      <c r="E9" s="350"/>
      <c r="F9" s="350"/>
      <c r="G9" s="350"/>
      <c r="H9" s="350"/>
      <c r="I9" s="350"/>
      <c r="J9" s="350"/>
      <c r="K9" s="161"/>
    </row>
    <row r="10" spans="1:15">
      <c r="D10" s="163"/>
      <c r="E10" s="163"/>
      <c r="F10" s="163"/>
    </row>
    <row r="11" spans="1:15">
      <c r="D11" s="344"/>
      <c r="E11" s="344"/>
      <c r="F11" s="344"/>
    </row>
    <row r="12" spans="1:15">
      <c r="I12" s="164"/>
      <c r="K12" s="165" t="s">
        <v>246</v>
      </c>
    </row>
    <row r="13" spans="1:15">
      <c r="A13" s="351" t="s">
        <v>247</v>
      </c>
      <c r="B13" s="352"/>
      <c r="C13" s="352"/>
      <c r="D13" s="353"/>
      <c r="E13" s="360" t="s">
        <v>248</v>
      </c>
      <c r="F13" s="363" t="s">
        <v>249</v>
      </c>
      <c r="G13" s="364"/>
      <c r="H13" s="363" t="s">
        <v>250</v>
      </c>
      <c r="I13" s="363" t="s">
        <v>251</v>
      </c>
      <c r="J13" s="363" t="s">
        <v>35</v>
      </c>
      <c r="K13" s="360" t="s">
        <v>252</v>
      </c>
    </row>
    <row r="14" spans="1:15">
      <c r="A14" s="354"/>
      <c r="B14" s="355"/>
      <c r="C14" s="355"/>
      <c r="D14" s="356"/>
      <c r="E14" s="361"/>
      <c r="F14" s="365"/>
      <c r="G14" s="366"/>
      <c r="H14" s="367"/>
      <c r="I14" s="367"/>
      <c r="J14" s="367"/>
      <c r="K14" s="361"/>
      <c r="M14" s="158"/>
    </row>
    <row r="15" spans="1:15">
      <c r="A15" s="354"/>
      <c r="B15" s="355"/>
      <c r="C15" s="355"/>
      <c r="D15" s="356"/>
      <c r="E15" s="361"/>
      <c r="F15" s="368" t="s">
        <v>253</v>
      </c>
      <c r="G15" s="363" t="s">
        <v>254</v>
      </c>
      <c r="H15" s="367"/>
      <c r="I15" s="367"/>
      <c r="J15" s="367"/>
      <c r="K15" s="361"/>
      <c r="N15" s="158"/>
      <c r="O15" s="158"/>
    </row>
    <row r="16" spans="1:15">
      <c r="A16" s="357"/>
      <c r="B16" s="358"/>
      <c r="C16" s="358"/>
      <c r="D16" s="359"/>
      <c r="E16" s="362"/>
      <c r="F16" s="369"/>
      <c r="G16" s="365"/>
      <c r="H16" s="365"/>
      <c r="I16" s="365"/>
      <c r="J16" s="365"/>
      <c r="K16" s="362"/>
    </row>
    <row r="17" spans="1:11">
      <c r="A17" s="346" t="s">
        <v>255</v>
      </c>
      <c r="B17" s="347"/>
      <c r="C17" s="347"/>
      <c r="D17" s="348"/>
      <c r="E17" s="166"/>
      <c r="F17" s="167">
        <v>8500</v>
      </c>
      <c r="G17" s="168">
        <v>7600</v>
      </c>
      <c r="H17" s="169">
        <v>5536</v>
      </c>
      <c r="I17" s="169">
        <v>4503.47</v>
      </c>
      <c r="J17" s="170">
        <f>I17</f>
        <v>4503.47</v>
      </c>
      <c r="K17" s="171">
        <f>(E17+H17-I17)</f>
        <v>1032.5299999999997</v>
      </c>
    </row>
    <row r="18" spans="1:11">
      <c r="A18" s="370" t="s">
        <v>256</v>
      </c>
      <c r="B18" s="371"/>
      <c r="C18" s="371"/>
      <c r="D18" s="372"/>
      <c r="E18" s="166"/>
      <c r="F18" s="167"/>
      <c r="G18" s="168"/>
      <c r="H18" s="169"/>
      <c r="I18" s="169"/>
      <c r="J18" s="170">
        <f>I18</f>
        <v>0</v>
      </c>
      <c r="K18" s="171">
        <f>(E18+H18-I18)</f>
        <v>0</v>
      </c>
    </row>
    <row r="19" spans="1:11">
      <c r="A19" s="370" t="s">
        <v>257</v>
      </c>
      <c r="B19" s="371"/>
      <c r="C19" s="371"/>
      <c r="D19" s="372"/>
      <c r="E19" s="172"/>
      <c r="F19" s="167">
        <v>2500</v>
      </c>
      <c r="G19" s="168">
        <v>1900</v>
      </c>
      <c r="H19" s="169">
        <v>120</v>
      </c>
      <c r="I19" s="169"/>
      <c r="J19" s="170">
        <f>I19</f>
        <v>0</v>
      </c>
      <c r="K19" s="171">
        <f>(E19+H19-I19)</f>
        <v>120</v>
      </c>
    </row>
    <row r="20" spans="1:11">
      <c r="A20" s="346" t="s">
        <v>258</v>
      </c>
      <c r="B20" s="347"/>
      <c r="C20" s="347"/>
      <c r="D20" s="348"/>
      <c r="E20" s="166"/>
      <c r="F20" s="167"/>
      <c r="G20" s="168"/>
      <c r="H20" s="168"/>
      <c r="I20" s="168"/>
      <c r="J20" s="170">
        <f>I20</f>
        <v>0</v>
      </c>
      <c r="K20" s="171">
        <f>(E20+H20-I20)</f>
        <v>0</v>
      </c>
    </row>
    <row r="21" spans="1:11">
      <c r="A21" s="346" t="s">
        <v>259</v>
      </c>
      <c r="B21" s="347"/>
      <c r="C21" s="347"/>
      <c r="D21" s="348"/>
      <c r="E21" s="173">
        <f>E22+E23</f>
        <v>0</v>
      </c>
      <c r="F21" s="167"/>
      <c r="G21" s="168"/>
      <c r="H21" s="174">
        <f>H22+H23</f>
        <v>0</v>
      </c>
      <c r="I21" s="174">
        <f t="shared" ref="I21:K21" si="0">I22+I23</f>
        <v>0</v>
      </c>
      <c r="J21" s="174">
        <f t="shared" si="0"/>
        <v>0</v>
      </c>
      <c r="K21" s="175">
        <f t="shared" si="0"/>
        <v>0</v>
      </c>
    </row>
    <row r="22" spans="1:11">
      <c r="A22" s="346" t="s">
        <v>260</v>
      </c>
      <c r="B22" s="347"/>
      <c r="C22" s="347"/>
      <c r="D22" s="348"/>
      <c r="E22" s="166"/>
      <c r="F22" s="171" t="s">
        <v>261</v>
      </c>
      <c r="G22" s="174" t="s">
        <v>261</v>
      </c>
      <c r="H22" s="168"/>
      <c r="I22" s="168"/>
      <c r="J22" s="170">
        <f t="shared" ref="J22:J23" si="1">I22</f>
        <v>0</v>
      </c>
      <c r="K22" s="171">
        <f t="shared" ref="K22:K23" si="2">(E22+H22-I22)</f>
        <v>0</v>
      </c>
    </row>
    <row r="23" spans="1:11">
      <c r="A23" s="346" t="s">
        <v>262</v>
      </c>
      <c r="B23" s="347"/>
      <c r="C23" s="347"/>
      <c r="D23" s="348"/>
      <c r="E23" s="166"/>
      <c r="F23" s="171" t="s">
        <v>261</v>
      </c>
      <c r="G23" s="174" t="s">
        <v>261</v>
      </c>
      <c r="H23" s="168"/>
      <c r="I23" s="168"/>
      <c r="J23" s="170">
        <f t="shared" si="1"/>
        <v>0</v>
      </c>
      <c r="K23" s="171">
        <f t="shared" si="2"/>
        <v>0</v>
      </c>
    </row>
    <row r="24" spans="1:11">
      <c r="A24" s="375" t="s">
        <v>263</v>
      </c>
      <c r="B24" s="376"/>
      <c r="C24" s="376"/>
      <c r="D24" s="377"/>
      <c r="E24" s="176">
        <f>E17+E18+E19+E20+E21</f>
        <v>0</v>
      </c>
      <c r="F24" s="171">
        <f>(F17+F18+F19+F20+F21)</f>
        <v>11000</v>
      </c>
      <c r="G24" s="171">
        <f>(G17+G18+G19+G20+G21)</f>
        <v>9500</v>
      </c>
      <c r="H24" s="170">
        <f>(H17+H18+H19+H20+H21)</f>
        <v>5656</v>
      </c>
      <c r="I24" s="170">
        <f>(I17+I18+I19+I20+I21)</f>
        <v>4503.47</v>
      </c>
      <c r="J24" s="170">
        <f t="shared" ref="J24" si="3">(J17+J18+J19+J20+J21)</f>
        <v>4503.47</v>
      </c>
      <c r="K24" s="177" t="s">
        <v>261</v>
      </c>
    </row>
    <row r="25" spans="1:11">
      <c r="A25" s="375" t="s">
        <v>264</v>
      </c>
      <c r="B25" s="376"/>
      <c r="C25" s="376"/>
      <c r="D25" s="377"/>
      <c r="E25" s="381" t="s">
        <v>261</v>
      </c>
      <c r="F25" s="381" t="s">
        <v>261</v>
      </c>
      <c r="G25" s="382" t="s">
        <v>261</v>
      </c>
      <c r="H25" s="382" t="s">
        <v>261</v>
      </c>
      <c r="I25" s="382" t="s">
        <v>261</v>
      </c>
      <c r="J25" s="382" t="s">
        <v>261</v>
      </c>
      <c r="K25" s="373">
        <f>(K17+K18+K19+K21+K20)</f>
        <v>1152.5299999999997</v>
      </c>
    </row>
    <row r="26" spans="1:11">
      <c r="A26" s="378"/>
      <c r="B26" s="379"/>
      <c r="C26" s="379"/>
      <c r="D26" s="380"/>
      <c r="E26" s="374"/>
      <c r="F26" s="374"/>
      <c r="G26" s="383"/>
      <c r="H26" s="383"/>
      <c r="I26" s="383"/>
      <c r="J26" s="383"/>
      <c r="K26" s="374"/>
    </row>
    <row r="28" spans="1:11">
      <c r="A28" s="156" t="s">
        <v>227</v>
      </c>
      <c r="H28" s="178"/>
      <c r="J28" s="345" t="s">
        <v>228</v>
      </c>
      <c r="K28" s="345"/>
    </row>
    <row r="29" spans="1:11">
      <c r="H29" s="179" t="s">
        <v>230</v>
      </c>
      <c r="J29" s="344"/>
      <c r="K29" s="344"/>
    </row>
    <row r="30" spans="1:11">
      <c r="H30" s="164"/>
      <c r="I30" s="164"/>
      <c r="J30" s="164"/>
      <c r="K30" s="164"/>
    </row>
    <row r="31" spans="1:11">
      <c r="A31" s="156" t="s">
        <v>232</v>
      </c>
      <c r="H31" s="178"/>
      <c r="J31" s="345" t="s">
        <v>233</v>
      </c>
      <c r="K31" s="345"/>
    </row>
    <row r="32" spans="1:11">
      <c r="H32" s="179" t="s">
        <v>230</v>
      </c>
      <c r="J32" s="344"/>
      <c r="K32" s="344"/>
    </row>
    <row r="33" spans="1:8">
      <c r="A33" s="379" t="s">
        <v>270</v>
      </c>
      <c r="B33" s="379"/>
      <c r="C33" s="379"/>
      <c r="D33" s="379"/>
      <c r="E33" s="379"/>
      <c r="F33" s="379"/>
      <c r="G33" s="379"/>
      <c r="H33" s="180"/>
    </row>
    <row r="34" spans="1:8">
      <c r="A34" s="156" t="s">
        <v>265</v>
      </c>
    </row>
  </sheetData>
  <protectedRanges>
    <protectedRange algorithmName="SHA-512" hashValue="2ioYzg2oT+slOHIKnxLvcBfzrgmqGAIJveP0T1VK0jymo93HbOnpyEhPYxlrRc8P4QrpfpQPWg8J0hpfMATPZw==" saltValue="6eOds3X0GthiaD/TTIKelA==" spinCount="100000" sqref="E17:J20 H22:J23 E22:E23" name="Diapazonas1_1"/>
  </protectedRanges>
  <mergeCells count="39">
    <mergeCell ref="J28:K28"/>
    <mergeCell ref="J29:K29"/>
    <mergeCell ref="J31:K31"/>
    <mergeCell ref="J32:K32"/>
    <mergeCell ref="A33:G33"/>
    <mergeCell ref="K25:K26"/>
    <mergeCell ref="A21:D21"/>
    <mergeCell ref="A22:D22"/>
    <mergeCell ref="A23:D23"/>
    <mergeCell ref="A24:D24"/>
    <mergeCell ref="A25:D26"/>
    <mergeCell ref="E25:E26"/>
    <mergeCell ref="F25:F26"/>
    <mergeCell ref="G25:G26"/>
    <mergeCell ref="H25:H26"/>
    <mergeCell ref="I25:I26"/>
    <mergeCell ref="J25:J26"/>
    <mergeCell ref="A20:D20"/>
    <mergeCell ref="J8:K8"/>
    <mergeCell ref="A9:J9"/>
    <mergeCell ref="D11:F11"/>
    <mergeCell ref="A13:D16"/>
    <mergeCell ref="E13:E16"/>
    <mergeCell ref="F13:G14"/>
    <mergeCell ref="H13:H16"/>
    <mergeCell ref="I13:I16"/>
    <mergeCell ref="J13:J16"/>
    <mergeCell ref="K13:K16"/>
    <mergeCell ref="F15:F16"/>
    <mergeCell ref="G15:G16"/>
    <mergeCell ref="A17:D17"/>
    <mergeCell ref="A18:D18"/>
    <mergeCell ref="A19:D19"/>
    <mergeCell ref="B7:F7"/>
    <mergeCell ref="J1:K1"/>
    <mergeCell ref="B2:H2"/>
    <mergeCell ref="B3:F3"/>
    <mergeCell ref="B5:H5"/>
    <mergeCell ref="B6:F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5BEC-0724-4290-9A5E-FF8A6B4DB54B}">
  <dimension ref="A1:J52"/>
  <sheetViews>
    <sheetView topLeftCell="A7" workbookViewId="0">
      <selection activeCell="C22" sqref="C22"/>
    </sheetView>
  </sheetViews>
  <sheetFormatPr defaultColWidth="9.140625" defaultRowHeight="15"/>
  <cols>
    <col min="1" max="1" width="5.7109375" style="181" customWidth="1"/>
    <col min="2" max="2" width="13.7109375" style="181" customWidth="1"/>
    <col min="3" max="3" width="34.28515625" style="182" customWidth="1"/>
    <col min="4" max="4" width="14.5703125" style="182" customWidth="1"/>
    <col min="5" max="5" width="17" style="182" customWidth="1"/>
    <col min="6" max="6" width="14.140625" style="182" customWidth="1"/>
    <col min="7" max="7" width="15.140625" style="181" customWidth="1"/>
    <col min="8" max="8" width="19.42578125" style="181" customWidth="1"/>
    <col min="9" max="9" width="9.28515625" style="181" customWidth="1"/>
    <col min="10" max="16384" width="9.140625" style="181"/>
  </cols>
  <sheetData>
    <row r="1" spans="2:9" ht="12" customHeight="1">
      <c r="H1" s="403" t="s">
        <v>271</v>
      </c>
      <c r="I1" s="404"/>
    </row>
    <row r="2" spans="2:9" ht="12" customHeight="1">
      <c r="D2" s="183"/>
      <c r="E2" s="183"/>
      <c r="F2" s="405" t="s">
        <v>272</v>
      </c>
      <c r="G2" s="406"/>
      <c r="H2" s="406"/>
      <c r="I2" s="407"/>
    </row>
    <row r="3" spans="2:9" ht="12" customHeight="1">
      <c r="D3" s="183"/>
      <c r="E3" s="183"/>
      <c r="F3" s="405" t="s">
        <v>273</v>
      </c>
      <c r="G3" s="406"/>
      <c r="H3" s="406"/>
      <c r="I3" s="184"/>
    </row>
    <row r="4" spans="2:9" ht="12" customHeight="1">
      <c r="D4" s="183"/>
      <c r="E4" s="183"/>
      <c r="F4" s="405" t="s">
        <v>274</v>
      </c>
      <c r="G4" s="406"/>
      <c r="H4" s="406"/>
      <c r="I4" s="184"/>
    </row>
    <row r="5" spans="2:9" ht="12" customHeight="1">
      <c r="D5" s="183"/>
      <c r="E5" s="183"/>
      <c r="F5" s="183" t="s">
        <v>275</v>
      </c>
      <c r="G5" s="183"/>
      <c r="H5" s="183"/>
      <c r="I5" s="183"/>
    </row>
    <row r="6" spans="2:9" ht="21.75" customHeight="1">
      <c r="C6" s="408" t="s">
        <v>276</v>
      </c>
      <c r="D6" s="408"/>
      <c r="E6" s="408"/>
      <c r="F6" s="408"/>
      <c r="G6" s="408"/>
      <c r="H6" s="408"/>
      <c r="I6" s="185"/>
    </row>
    <row r="7" spans="2:9" ht="9" customHeight="1">
      <c r="B7" s="186"/>
      <c r="C7" s="185"/>
      <c r="D7" s="185"/>
      <c r="E7" s="185"/>
      <c r="F7" s="185"/>
      <c r="G7" s="185"/>
      <c r="H7" s="185"/>
      <c r="I7" s="186"/>
    </row>
    <row r="8" spans="2:9" ht="15.75" customHeight="1">
      <c r="B8" s="186"/>
      <c r="C8" s="187"/>
      <c r="D8" s="188" t="s">
        <v>277</v>
      </c>
      <c r="E8" s="187"/>
      <c r="F8" s="187"/>
      <c r="G8" s="187"/>
      <c r="H8" s="187"/>
      <c r="I8" s="186"/>
    </row>
    <row r="9" spans="2:9" ht="19.5" customHeight="1">
      <c r="C9" s="402" t="s">
        <v>278</v>
      </c>
      <c r="D9" s="402"/>
      <c r="E9" s="402"/>
      <c r="F9" s="402"/>
      <c r="G9" s="402"/>
      <c r="H9" s="402"/>
      <c r="I9" s="189"/>
    </row>
    <row r="10" spans="2:9" ht="26.25" customHeight="1">
      <c r="B10" s="390" t="s">
        <v>296</v>
      </c>
      <c r="C10" s="390"/>
      <c r="D10" s="390"/>
      <c r="E10" s="390"/>
      <c r="F10" s="390"/>
      <c r="G10" s="390"/>
      <c r="H10" s="390"/>
      <c r="I10" s="190"/>
    </row>
    <row r="11" spans="2:9" ht="28.5" customHeight="1">
      <c r="C11" s="185"/>
      <c r="D11" s="185"/>
      <c r="E11" s="191">
        <v>45027</v>
      </c>
      <c r="F11" s="192"/>
    </row>
    <row r="12" spans="2:9" ht="12.75">
      <c r="C12" s="185"/>
      <c r="D12" s="391" t="s">
        <v>279</v>
      </c>
      <c r="E12" s="391"/>
      <c r="F12" s="181"/>
    </row>
    <row r="13" spans="2:9" ht="15.75" customHeight="1">
      <c r="B13" s="184"/>
      <c r="C13" s="392" t="s">
        <v>280</v>
      </c>
      <c r="D13" s="392"/>
      <c r="E13" s="392"/>
      <c r="F13" s="392"/>
      <c r="G13" s="392"/>
      <c r="H13" s="193"/>
    </row>
    <row r="14" spans="2:9" ht="15" customHeight="1">
      <c r="C14" s="181"/>
      <c r="D14" s="393" t="s">
        <v>281</v>
      </c>
      <c r="E14" s="393"/>
      <c r="F14" s="194"/>
    </row>
    <row r="15" spans="2:9" ht="17.25" customHeight="1">
      <c r="B15" s="195"/>
      <c r="H15" s="194" t="s">
        <v>282</v>
      </c>
    </row>
    <row r="16" spans="2:9" ht="22.5" customHeight="1">
      <c r="B16" s="394" t="s">
        <v>283</v>
      </c>
      <c r="C16" s="394" t="s">
        <v>284</v>
      </c>
      <c r="D16" s="396" t="s">
        <v>285</v>
      </c>
      <c r="E16" s="397"/>
      <c r="F16" s="397"/>
      <c r="G16" s="397"/>
      <c r="H16" s="398"/>
    </row>
    <row r="17" spans="1:10" ht="21" hidden="1" customHeight="1">
      <c r="B17" s="395"/>
      <c r="C17" s="395"/>
      <c r="D17" s="196"/>
      <c r="E17" s="197"/>
      <c r="F17" s="197"/>
      <c r="G17" s="197"/>
      <c r="H17" s="198"/>
    </row>
    <row r="18" spans="1:10" ht="12.75" hidden="1" customHeight="1">
      <c r="B18" s="395"/>
      <c r="C18" s="395"/>
      <c r="D18" s="394" t="s">
        <v>286</v>
      </c>
      <c r="E18" s="394" t="s">
        <v>287</v>
      </c>
      <c r="F18" s="400" t="s">
        <v>288</v>
      </c>
      <c r="G18" s="394" t="s">
        <v>289</v>
      </c>
      <c r="H18" s="394" t="s">
        <v>290</v>
      </c>
    </row>
    <row r="19" spans="1:10" ht="47.25" customHeight="1">
      <c r="B19" s="395"/>
      <c r="C19" s="395"/>
      <c r="D19" s="399"/>
      <c r="E19" s="399"/>
      <c r="F19" s="401"/>
      <c r="G19" s="399"/>
      <c r="H19" s="399"/>
    </row>
    <row r="20" spans="1:10" ht="11.25" customHeight="1">
      <c r="B20" s="199">
        <v>1</v>
      </c>
      <c r="C20" s="200">
        <v>2</v>
      </c>
      <c r="D20" s="199">
        <v>3</v>
      </c>
      <c r="E20" s="199">
        <v>4</v>
      </c>
      <c r="F20" s="199">
        <v>5</v>
      </c>
      <c r="G20" s="199">
        <v>6</v>
      </c>
      <c r="H20" s="199">
        <v>7</v>
      </c>
    </row>
    <row r="21" spans="1:10" ht="22.5" customHeight="1">
      <c r="B21" s="201">
        <v>731</v>
      </c>
      <c r="C21" s="202" t="s">
        <v>291</v>
      </c>
      <c r="D21" s="203">
        <v>0</v>
      </c>
      <c r="E21" s="204">
        <v>120</v>
      </c>
      <c r="F21" s="204">
        <v>0</v>
      </c>
      <c r="G21" s="205"/>
      <c r="H21" s="204">
        <f>D21+E21-F21-G21</f>
        <v>120</v>
      </c>
    </row>
    <row r="22" spans="1:10" ht="38.25" customHeight="1">
      <c r="B22" s="201">
        <v>741</v>
      </c>
      <c r="C22" s="206" t="s">
        <v>292</v>
      </c>
      <c r="D22" s="203">
        <v>0</v>
      </c>
      <c r="E22" s="204">
        <v>5536</v>
      </c>
      <c r="F22" s="204">
        <v>4503.47</v>
      </c>
      <c r="G22" s="205"/>
      <c r="H22" s="204">
        <f>D22+E22-F22-G22</f>
        <v>1032.5299999999997</v>
      </c>
    </row>
    <row r="23" spans="1:10" ht="14.45" customHeight="1">
      <c r="B23" s="201"/>
      <c r="C23" s="201"/>
      <c r="D23" s="207"/>
      <c r="E23" s="208"/>
      <c r="F23" s="208"/>
      <c r="G23" s="205"/>
      <c r="H23" s="205"/>
    </row>
    <row r="24" spans="1:10" ht="14.45" customHeight="1">
      <c r="B24" s="205"/>
      <c r="C24" s="209" t="s">
        <v>293</v>
      </c>
      <c r="D24" s="210">
        <f>D21+D22</f>
        <v>0</v>
      </c>
      <c r="E24" s="210">
        <f>E21+E22</f>
        <v>5656</v>
      </c>
      <c r="F24" s="210">
        <f>F21+F22</f>
        <v>4503.47</v>
      </c>
      <c r="G24" s="211">
        <f>G21+G22</f>
        <v>0</v>
      </c>
      <c r="H24" s="203">
        <f>SUM(H21:H23)</f>
        <v>1152.5299999999997</v>
      </c>
    </row>
    <row r="25" spans="1:10" ht="12.75">
      <c r="C25" s="181"/>
      <c r="D25" s="181"/>
      <c r="E25" s="181"/>
      <c r="F25" s="181"/>
      <c r="G25" s="212"/>
      <c r="H25" s="212"/>
    </row>
    <row r="26" spans="1:10" ht="15.75" customHeight="1">
      <c r="B26" s="387" t="s">
        <v>227</v>
      </c>
      <c r="C26" s="387"/>
      <c r="D26" s="213"/>
      <c r="E26" s="214"/>
      <c r="F26" s="181"/>
      <c r="G26" s="388" t="s">
        <v>228</v>
      </c>
      <c r="H26" s="388"/>
      <c r="I26" s="215"/>
      <c r="J26" s="215"/>
    </row>
    <row r="27" spans="1:10" ht="30.75" customHeight="1">
      <c r="B27" s="384" t="s">
        <v>294</v>
      </c>
      <c r="C27" s="384"/>
      <c r="D27" s="216"/>
      <c r="E27" s="217" t="s">
        <v>230</v>
      </c>
      <c r="F27" s="217"/>
      <c r="G27" s="385" t="s">
        <v>231</v>
      </c>
      <c r="H27" s="385"/>
      <c r="I27" s="218"/>
    </row>
    <row r="28" spans="1:10" ht="31.5" customHeight="1">
      <c r="B28" s="389" t="s">
        <v>232</v>
      </c>
      <c r="C28" s="389"/>
      <c r="D28" s="219"/>
      <c r="E28"/>
      <c r="F28" s="181"/>
      <c r="G28" s="387" t="s">
        <v>233</v>
      </c>
      <c r="H28" s="387"/>
      <c r="I28" s="220"/>
    </row>
    <row r="29" spans="1:10" ht="48.75" customHeight="1">
      <c r="B29" s="384" t="s">
        <v>295</v>
      </c>
      <c r="C29" s="384"/>
      <c r="D29" s="221"/>
      <c r="E29" s="217" t="s">
        <v>230</v>
      </c>
      <c r="F29" s="217"/>
      <c r="G29" s="385" t="s">
        <v>231</v>
      </c>
      <c r="H29" s="385"/>
      <c r="I29" s="222"/>
    </row>
    <row r="30" spans="1:10">
      <c r="A30" s="223"/>
      <c r="B30" s="386"/>
      <c r="C30" s="386"/>
      <c r="D30" s="386"/>
      <c r="E30" s="386"/>
      <c r="F30" s="224"/>
      <c r="G30" s="186"/>
      <c r="H30" s="186"/>
      <c r="I30" s="186"/>
    </row>
    <row r="31" spans="1:10">
      <c r="B31" s="186"/>
      <c r="C31" s="224"/>
      <c r="D31" s="224"/>
      <c r="E31" s="224"/>
      <c r="F31" s="224"/>
      <c r="G31" s="186"/>
      <c r="H31" s="186"/>
      <c r="I31" s="186"/>
    </row>
    <row r="32" spans="1:10">
      <c r="B32" s="186"/>
      <c r="C32" s="224"/>
      <c r="D32" s="224"/>
      <c r="E32" s="224"/>
      <c r="F32" s="224"/>
      <c r="G32" s="186"/>
      <c r="H32" s="186"/>
      <c r="I32" s="186"/>
    </row>
    <row r="33" spans="2:9">
      <c r="B33" s="186"/>
      <c r="C33" s="224"/>
      <c r="D33" s="224"/>
      <c r="E33" s="224"/>
      <c r="F33" s="224"/>
      <c r="G33" s="186"/>
      <c r="H33" s="186"/>
      <c r="I33" s="186"/>
    </row>
    <row r="34" spans="2:9">
      <c r="B34" s="186"/>
      <c r="C34" s="224"/>
      <c r="D34" s="224"/>
      <c r="E34" s="224"/>
      <c r="F34" s="224"/>
      <c r="G34" s="186"/>
      <c r="H34" s="186"/>
      <c r="I34" s="186"/>
    </row>
    <row r="35" spans="2:9">
      <c r="B35" s="186"/>
      <c r="C35" s="224"/>
      <c r="D35" s="224"/>
      <c r="E35" s="224"/>
      <c r="F35" s="224"/>
      <c r="G35" s="186"/>
      <c r="H35" s="186"/>
      <c r="I35" s="186"/>
    </row>
    <row r="36" spans="2:9">
      <c r="B36" s="186"/>
      <c r="C36" s="224"/>
      <c r="D36" s="224"/>
      <c r="E36" s="224"/>
      <c r="F36" s="224"/>
      <c r="G36" s="186"/>
      <c r="H36" s="186"/>
      <c r="I36" s="186"/>
    </row>
    <row r="37" spans="2:9">
      <c r="B37" s="186"/>
      <c r="C37" s="224"/>
      <c r="D37" s="224"/>
      <c r="E37" s="224"/>
      <c r="F37" s="224"/>
      <c r="G37" s="186"/>
      <c r="H37" s="186"/>
      <c r="I37" s="186"/>
    </row>
    <row r="38" spans="2:9">
      <c r="B38" s="186"/>
      <c r="C38" s="224"/>
      <c r="D38" s="224"/>
      <c r="E38" s="224"/>
      <c r="F38" s="224"/>
      <c r="G38" s="186"/>
      <c r="H38" s="186"/>
      <c r="I38" s="186"/>
    </row>
    <row r="39" spans="2:9">
      <c r="B39" s="186"/>
      <c r="C39" s="224"/>
      <c r="D39" s="224"/>
      <c r="E39" s="224"/>
      <c r="F39" s="224"/>
      <c r="G39" s="186"/>
      <c r="H39" s="186"/>
      <c r="I39" s="186"/>
    </row>
    <row r="40" spans="2:9">
      <c r="B40" s="186"/>
      <c r="C40" s="224"/>
      <c r="D40" s="224"/>
      <c r="E40" s="224"/>
      <c r="F40" s="224"/>
      <c r="G40" s="186"/>
      <c r="H40" s="186"/>
      <c r="I40" s="186"/>
    </row>
    <row r="41" spans="2:9">
      <c r="B41" s="186"/>
      <c r="C41" s="224"/>
      <c r="D41" s="224"/>
      <c r="E41" s="224"/>
      <c r="F41" s="224"/>
      <c r="G41" s="186"/>
      <c r="H41" s="186"/>
      <c r="I41" s="186"/>
    </row>
    <row r="42" spans="2:9">
      <c r="B42" s="186"/>
      <c r="C42" s="224"/>
      <c r="D42" s="224"/>
      <c r="E42" s="224"/>
      <c r="F42" s="224"/>
      <c r="G42" s="186"/>
      <c r="H42" s="186"/>
      <c r="I42" s="186"/>
    </row>
    <row r="43" spans="2:9">
      <c r="B43" s="186"/>
      <c r="C43" s="224"/>
      <c r="D43" s="224"/>
      <c r="E43" s="224"/>
      <c r="F43" s="224"/>
      <c r="G43" s="186"/>
      <c r="H43" s="186"/>
      <c r="I43" s="186"/>
    </row>
    <row r="44" spans="2:9">
      <c r="B44" s="186"/>
      <c r="C44" s="224"/>
      <c r="D44" s="224"/>
      <c r="E44" s="224"/>
      <c r="F44" s="224"/>
      <c r="G44" s="186"/>
      <c r="H44" s="186"/>
      <c r="I44" s="186"/>
    </row>
    <row r="45" spans="2:9">
      <c r="B45" s="186"/>
      <c r="C45" s="224"/>
      <c r="D45" s="224"/>
      <c r="E45" s="224"/>
      <c r="F45" s="224"/>
      <c r="G45" s="186"/>
      <c r="H45" s="186"/>
      <c r="I45" s="186"/>
    </row>
    <row r="46" spans="2:9">
      <c r="B46" s="186"/>
      <c r="C46" s="224"/>
      <c r="D46" s="224"/>
      <c r="E46" s="224"/>
      <c r="F46" s="224"/>
      <c r="G46" s="186"/>
      <c r="H46" s="186"/>
      <c r="I46" s="186"/>
    </row>
    <row r="47" spans="2:9">
      <c r="B47" s="186"/>
      <c r="C47" s="224"/>
      <c r="D47" s="224"/>
      <c r="E47" s="224"/>
      <c r="F47" s="224"/>
      <c r="G47" s="186"/>
      <c r="H47" s="186"/>
      <c r="I47" s="186"/>
    </row>
    <row r="48" spans="2:9">
      <c r="B48" s="186"/>
      <c r="C48" s="224"/>
      <c r="D48" s="224"/>
      <c r="E48" s="224"/>
      <c r="F48" s="224"/>
      <c r="G48" s="186"/>
      <c r="H48" s="186"/>
      <c r="I48" s="186"/>
    </row>
    <row r="49" spans="2:9">
      <c r="B49" s="186"/>
      <c r="C49" s="224"/>
      <c r="D49" s="224"/>
      <c r="E49" s="224"/>
      <c r="F49" s="224"/>
      <c r="G49" s="186"/>
      <c r="H49" s="186"/>
      <c r="I49" s="186"/>
    </row>
    <row r="50" spans="2:9">
      <c r="B50" s="186"/>
      <c r="C50" s="224"/>
      <c r="D50" s="224"/>
      <c r="E50" s="224"/>
      <c r="F50" s="224"/>
      <c r="G50" s="186"/>
      <c r="H50" s="186"/>
      <c r="I50" s="186"/>
    </row>
    <row r="51" spans="2:9">
      <c r="B51" s="186"/>
      <c r="C51" s="224"/>
      <c r="D51" s="224"/>
      <c r="E51" s="224"/>
      <c r="F51" s="224"/>
      <c r="G51" s="186"/>
      <c r="H51" s="186"/>
      <c r="I51" s="186"/>
    </row>
    <row r="52" spans="2:9">
      <c r="B52" s="186"/>
      <c r="C52" s="224"/>
      <c r="D52" s="224"/>
      <c r="E52" s="224"/>
      <c r="F52" s="224"/>
      <c r="G52" s="186"/>
      <c r="H52" s="186"/>
      <c r="I52" s="186"/>
    </row>
  </sheetData>
  <mergeCells count="27">
    <mergeCell ref="C9:H9"/>
    <mergeCell ref="H1:I1"/>
    <mergeCell ref="F2:I2"/>
    <mergeCell ref="F3:H3"/>
    <mergeCell ref="F4:H4"/>
    <mergeCell ref="C6:H6"/>
    <mergeCell ref="B10:H10"/>
    <mergeCell ref="D12:E12"/>
    <mergeCell ref="C13:G13"/>
    <mergeCell ref="D14:E14"/>
    <mergeCell ref="B16:B19"/>
    <mergeCell ref="C16:C19"/>
    <mergeCell ref="D16:H16"/>
    <mergeCell ref="D18:D19"/>
    <mergeCell ref="E18:E19"/>
    <mergeCell ref="F18:F19"/>
    <mergeCell ref="G18:G19"/>
    <mergeCell ref="H18:H19"/>
    <mergeCell ref="B29:C29"/>
    <mergeCell ref="G29:H29"/>
    <mergeCell ref="B30:E30"/>
    <mergeCell ref="B26:C26"/>
    <mergeCell ref="G26:H26"/>
    <mergeCell ref="B27:C27"/>
    <mergeCell ref="G27:H27"/>
    <mergeCell ref="B28:C28"/>
    <mergeCell ref="G28:H28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27707-D57A-48C9-9BF8-37E1F28D1286}">
  <dimension ref="A2:I27"/>
  <sheetViews>
    <sheetView workbookViewId="0">
      <selection activeCell="P34" sqref="P34"/>
    </sheetView>
  </sheetViews>
  <sheetFormatPr defaultRowHeight="15"/>
  <cols>
    <col min="1" max="1" width="6.42578125" style="225" customWidth="1"/>
    <col min="2" max="2" width="13.7109375" style="225" customWidth="1"/>
    <col min="3" max="3" width="11.5703125" style="225" customWidth="1"/>
    <col min="4" max="4" width="9.140625" style="225"/>
    <col min="5" max="5" width="7.140625" style="225" customWidth="1"/>
    <col min="6" max="6" width="13.7109375" style="225" customWidth="1"/>
    <col min="7" max="7" width="10" style="225" customWidth="1"/>
    <col min="8" max="8" width="13.5703125" style="225" customWidth="1"/>
    <col min="9" max="9" width="9.140625" style="225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414" t="s">
        <v>266</v>
      </c>
      <c r="B2" s="414"/>
      <c r="C2" s="414"/>
      <c r="D2" s="414"/>
      <c r="E2" s="414"/>
      <c r="F2" s="414"/>
      <c r="G2" s="414"/>
      <c r="H2" s="414"/>
    </row>
    <row r="3" spans="1:8">
      <c r="A3" s="415" t="s">
        <v>244</v>
      </c>
      <c r="B3" s="415"/>
      <c r="C3" s="415"/>
      <c r="D3" s="415"/>
      <c r="E3" s="415"/>
      <c r="F3" s="415"/>
      <c r="G3" s="415"/>
      <c r="H3" s="415"/>
    </row>
    <row r="6" spans="1:8">
      <c r="A6" s="416" t="s">
        <v>297</v>
      </c>
      <c r="B6" s="416"/>
      <c r="C6" s="416"/>
      <c r="D6" s="416"/>
      <c r="E6" s="416"/>
      <c r="F6" s="416"/>
      <c r="G6" s="416"/>
      <c r="H6" s="416"/>
    </row>
    <row r="9" spans="1:8" ht="15.75">
      <c r="A9" s="417" t="s">
        <v>298</v>
      </c>
      <c r="B9" s="417"/>
      <c r="C9" s="417"/>
      <c r="D9" s="417"/>
      <c r="E9" s="417"/>
      <c r="F9" s="417"/>
      <c r="G9" s="417"/>
      <c r="H9" s="417"/>
    </row>
    <row r="10" spans="1:8">
      <c r="D10" s="226"/>
    </row>
    <row r="11" spans="1:8">
      <c r="C11" s="416" t="s">
        <v>299</v>
      </c>
      <c r="D11" s="416"/>
      <c r="E11" s="416"/>
      <c r="F11" s="416"/>
    </row>
    <row r="12" spans="1:8">
      <c r="B12" s="418" t="s">
        <v>280</v>
      </c>
      <c r="C12" s="418"/>
      <c r="D12" s="418"/>
      <c r="E12" s="418"/>
      <c r="F12" s="418"/>
      <c r="G12" s="418"/>
    </row>
    <row r="14" spans="1:8">
      <c r="A14" s="411" t="s">
        <v>300</v>
      </c>
      <c r="B14" s="411"/>
      <c r="C14" s="227" t="s">
        <v>301</v>
      </c>
      <c r="D14" s="228"/>
      <c r="E14" s="228"/>
      <c r="F14" s="228"/>
      <c r="G14" s="228"/>
      <c r="H14" s="228"/>
    </row>
    <row r="15" spans="1:8">
      <c r="A15" s="419" t="s">
        <v>302</v>
      </c>
      <c r="B15" s="419"/>
      <c r="C15" s="419"/>
      <c r="D15" s="419"/>
      <c r="E15" s="419"/>
      <c r="F15" s="419"/>
      <c r="G15" s="419"/>
      <c r="H15" s="419"/>
    </row>
    <row r="16" spans="1:8" ht="28.5">
      <c r="A16" s="237" t="s">
        <v>303</v>
      </c>
      <c r="B16" s="237" t="s">
        <v>304</v>
      </c>
      <c r="C16" s="420" t="s">
        <v>305</v>
      </c>
      <c r="D16" s="421"/>
      <c r="E16" s="422"/>
      <c r="F16" s="237" t="s">
        <v>306</v>
      </c>
      <c r="G16" s="238" t="s">
        <v>307</v>
      </c>
      <c r="H16" s="238" t="s">
        <v>308</v>
      </c>
    </row>
    <row r="17" spans="1:8">
      <c r="A17" s="229">
        <v>1</v>
      </c>
      <c r="B17" s="230" t="s">
        <v>237</v>
      </c>
      <c r="C17" s="423" t="s">
        <v>309</v>
      </c>
      <c r="D17" s="423"/>
      <c r="E17" s="423"/>
      <c r="F17" s="231" t="s">
        <v>310</v>
      </c>
      <c r="G17" s="232">
        <v>7</v>
      </c>
      <c r="H17" s="233">
        <v>2274.85</v>
      </c>
    </row>
    <row r="18" spans="1:8">
      <c r="A18" s="229">
        <v>2</v>
      </c>
      <c r="B18" s="230" t="s">
        <v>237</v>
      </c>
      <c r="C18" s="423" t="s">
        <v>311</v>
      </c>
      <c r="D18" s="423"/>
      <c r="E18" s="423"/>
      <c r="F18" s="231" t="s">
        <v>310</v>
      </c>
      <c r="G18" s="232">
        <v>7</v>
      </c>
      <c r="H18" s="233">
        <v>98156.800000000003</v>
      </c>
    </row>
    <row r="19" spans="1:8">
      <c r="A19" s="229"/>
      <c r="B19" s="230"/>
      <c r="C19" s="413" t="s">
        <v>312</v>
      </c>
      <c r="D19" s="413"/>
      <c r="E19" s="413"/>
      <c r="F19" s="234" t="s">
        <v>310</v>
      </c>
      <c r="G19" s="235">
        <v>7</v>
      </c>
      <c r="H19" s="236">
        <f>0+H17+H18</f>
        <v>100431.65000000001</v>
      </c>
    </row>
    <row r="20" spans="1:8">
      <c r="C20" s="410"/>
      <c r="D20" s="410"/>
      <c r="E20" s="410"/>
    </row>
    <row r="22" spans="1:8">
      <c r="A22" s="411" t="s">
        <v>227</v>
      </c>
      <c r="B22" s="411"/>
      <c r="C22" s="411"/>
      <c r="D22" s="411"/>
      <c r="E22" s="412" t="s">
        <v>228</v>
      </c>
      <c r="F22" s="412"/>
      <c r="G22" s="412"/>
      <c r="H22" s="412"/>
    </row>
    <row r="23" spans="1:8">
      <c r="E23" s="409" t="s">
        <v>313</v>
      </c>
      <c r="F23" s="409"/>
      <c r="G23" s="409"/>
      <c r="H23" s="409"/>
    </row>
    <row r="26" spans="1:8" ht="30.75" customHeight="1">
      <c r="A26" s="411" t="s">
        <v>232</v>
      </c>
      <c r="B26" s="411"/>
      <c r="C26" s="411"/>
      <c r="D26" s="411"/>
      <c r="E26" s="412" t="s">
        <v>233</v>
      </c>
      <c r="F26" s="412"/>
      <c r="G26" s="412"/>
      <c r="H26" s="412"/>
    </row>
    <row r="27" spans="1:8">
      <c r="E27" s="409" t="s">
        <v>313</v>
      </c>
      <c r="F27" s="409"/>
      <c r="G27" s="409"/>
      <c r="H27" s="409"/>
    </row>
  </sheetData>
  <mergeCells count="19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27:H27"/>
    <mergeCell ref="C20:E20"/>
    <mergeCell ref="A22:D22"/>
    <mergeCell ref="E22:H22"/>
    <mergeCell ref="E23:H23"/>
    <mergeCell ref="A26:D26"/>
    <mergeCell ref="E26:H2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0B09B-7F6C-44C0-9F52-30ABB549F0E5}">
  <dimension ref="A2:M54"/>
  <sheetViews>
    <sheetView workbookViewId="0">
      <selection activeCell="D44" sqref="D44"/>
    </sheetView>
  </sheetViews>
  <sheetFormatPr defaultRowHeight="15"/>
  <cols>
    <col min="1" max="1" width="9.28515625" customWidth="1"/>
    <col min="2" max="2" width="30.42578125" customWidth="1"/>
    <col min="3" max="3" width="10.140625" customWidth="1"/>
    <col min="4" max="4" width="9.7109375" customWidth="1"/>
    <col min="5" max="5" width="8" customWidth="1"/>
    <col min="6" max="6" width="9.42578125" customWidth="1"/>
    <col min="7" max="7" width="7.85546875" customWidth="1"/>
    <col min="8" max="8" width="6.85546875" customWidth="1"/>
  </cols>
  <sheetData>
    <row r="2" spans="1:13">
      <c r="E2" s="404" t="s">
        <v>314</v>
      </c>
      <c r="F2" s="404"/>
      <c r="G2" s="404"/>
      <c r="H2" s="404"/>
    </row>
    <row r="3" spans="1:13">
      <c r="A3" s="239"/>
      <c r="E3" s="404" t="s">
        <v>315</v>
      </c>
      <c r="F3" s="404"/>
      <c r="G3" s="404"/>
      <c r="H3" s="404"/>
    </row>
    <row r="4" spans="1:13">
      <c r="E4" s="404" t="s">
        <v>316</v>
      </c>
      <c r="F4" s="404"/>
      <c r="G4" s="404"/>
      <c r="H4" s="404"/>
    </row>
    <row r="5" spans="1:13">
      <c r="E5" s="404" t="s">
        <v>317</v>
      </c>
      <c r="F5" s="404"/>
      <c r="G5" s="404"/>
      <c r="H5" s="404"/>
    </row>
    <row r="6" spans="1:13">
      <c r="E6" s="404" t="s">
        <v>318</v>
      </c>
      <c r="F6" s="404"/>
      <c r="G6" s="404"/>
      <c r="H6" s="404"/>
    </row>
    <row r="7" spans="1:13">
      <c r="F7" s="240"/>
      <c r="G7" s="240"/>
      <c r="H7" s="240"/>
    </row>
    <row r="8" spans="1:13" ht="15" customHeight="1">
      <c r="B8" s="241" t="s">
        <v>266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>
      <c r="A9" s="429" t="s">
        <v>244</v>
      </c>
      <c r="B9" s="428"/>
      <c r="C9" s="429"/>
      <c r="D9" s="429"/>
      <c r="E9" s="242"/>
      <c r="F9" s="242"/>
      <c r="G9" s="242"/>
      <c r="H9" s="242"/>
    </row>
    <row r="11" spans="1:13" ht="15" customHeight="1">
      <c r="A11" s="430" t="s">
        <v>368</v>
      </c>
      <c r="B11" s="430"/>
      <c r="C11" s="430"/>
      <c r="D11" s="430"/>
      <c r="E11" s="430"/>
      <c r="F11" s="430"/>
      <c r="G11" s="430"/>
      <c r="H11" s="430"/>
    </row>
    <row r="12" spans="1:13">
      <c r="B12" s="239"/>
      <c r="C12" s="239"/>
      <c r="D12" s="239"/>
      <c r="E12" s="239"/>
      <c r="F12" s="239"/>
      <c r="G12" s="239"/>
      <c r="H12" s="239"/>
    </row>
    <row r="13" spans="1:13">
      <c r="F13" s="431" t="s">
        <v>370</v>
      </c>
      <c r="G13" s="424"/>
      <c r="H13" s="424"/>
    </row>
    <row r="14" spans="1:13">
      <c r="C14" s="432"/>
      <c r="D14" s="432"/>
      <c r="E14" s="432"/>
      <c r="F14" s="239"/>
      <c r="G14" s="433" t="s">
        <v>319</v>
      </c>
      <c r="H14" s="433"/>
    </row>
    <row r="15" spans="1:13" ht="12.75" customHeight="1">
      <c r="A15" s="434" t="s">
        <v>30</v>
      </c>
      <c r="B15" s="434" t="s">
        <v>31</v>
      </c>
      <c r="C15" s="437" t="s">
        <v>320</v>
      </c>
      <c r="D15" s="440" t="s">
        <v>321</v>
      </c>
      <c r="E15" s="440"/>
      <c r="F15" s="440"/>
      <c r="G15" s="440"/>
      <c r="H15" s="440"/>
    </row>
    <row r="16" spans="1:13" ht="12.75" customHeight="1">
      <c r="A16" s="435"/>
      <c r="B16" s="435"/>
      <c r="C16" s="438"/>
      <c r="D16" s="441" t="s">
        <v>322</v>
      </c>
      <c r="E16" s="441" t="s">
        <v>323</v>
      </c>
      <c r="F16" s="441" t="s">
        <v>324</v>
      </c>
      <c r="G16" s="441" t="s">
        <v>325</v>
      </c>
      <c r="H16" s="441" t="s">
        <v>326</v>
      </c>
    </row>
    <row r="17" spans="1:8">
      <c r="A17" s="435"/>
      <c r="B17" s="435"/>
      <c r="C17" s="438"/>
      <c r="D17" s="441"/>
      <c r="E17" s="441"/>
      <c r="F17" s="441"/>
      <c r="G17" s="441"/>
      <c r="H17" s="442"/>
    </row>
    <row r="18" spans="1:8" ht="40.5" customHeight="1">
      <c r="A18" s="435"/>
      <c r="B18" s="435"/>
      <c r="C18" s="438"/>
      <c r="D18" s="441"/>
      <c r="E18" s="441"/>
      <c r="F18" s="441"/>
      <c r="G18" s="441"/>
      <c r="H18" s="442"/>
    </row>
    <row r="19" spans="1:8" ht="10.5" customHeight="1">
      <c r="A19" s="436"/>
      <c r="B19" s="436"/>
      <c r="C19" s="439"/>
      <c r="D19" s="243" t="s">
        <v>237</v>
      </c>
      <c r="E19" s="243" t="s">
        <v>327</v>
      </c>
      <c r="F19" s="243" t="s">
        <v>328</v>
      </c>
      <c r="G19" s="243" t="s">
        <v>235</v>
      </c>
      <c r="H19" s="244" t="s">
        <v>329</v>
      </c>
    </row>
    <row r="20" spans="1:8" ht="14.1" customHeight="1">
      <c r="A20" s="245" t="s">
        <v>330</v>
      </c>
      <c r="B20" s="246" t="s">
        <v>43</v>
      </c>
      <c r="C20" s="247">
        <f t="shared" ref="C20:C34" si="0">(D20+E20+F20+G20+H20)</f>
        <v>0</v>
      </c>
      <c r="D20" s="248"/>
      <c r="E20" s="248"/>
      <c r="F20" s="248"/>
      <c r="G20" s="248"/>
      <c r="H20" s="248"/>
    </row>
    <row r="21" spans="1:8" ht="14.1" customHeight="1">
      <c r="A21" s="245"/>
      <c r="B21" s="246" t="s">
        <v>331</v>
      </c>
      <c r="C21" s="247">
        <f t="shared" si="0"/>
        <v>0</v>
      </c>
      <c r="D21" s="248"/>
      <c r="E21" s="248"/>
      <c r="F21" s="248"/>
      <c r="G21" s="248"/>
      <c r="H21" s="248"/>
    </row>
    <row r="22" spans="1:8" ht="14.1" customHeight="1">
      <c r="A22" s="245"/>
      <c r="B22" s="246" t="s">
        <v>332</v>
      </c>
      <c r="C22" s="247">
        <f t="shared" si="0"/>
        <v>0</v>
      </c>
      <c r="D22" s="248"/>
      <c r="E22" s="248"/>
      <c r="F22" s="248"/>
      <c r="G22" s="248"/>
      <c r="H22" s="248"/>
    </row>
    <row r="23" spans="1:8" ht="14.1" customHeight="1">
      <c r="A23" s="245" t="s">
        <v>333</v>
      </c>
      <c r="B23" s="246" t="s">
        <v>334</v>
      </c>
      <c r="C23" s="247">
        <f t="shared" si="0"/>
        <v>0</v>
      </c>
      <c r="D23" s="248"/>
      <c r="E23" s="248"/>
      <c r="F23" s="248"/>
      <c r="G23" s="248"/>
      <c r="H23" s="248"/>
    </row>
    <row r="24" spans="1:8" ht="14.1" customHeight="1">
      <c r="A24" s="245" t="s">
        <v>335</v>
      </c>
      <c r="B24" s="246" t="s">
        <v>336</v>
      </c>
      <c r="C24" s="247">
        <f t="shared" si="0"/>
        <v>969.91</v>
      </c>
      <c r="D24" s="249">
        <f>SUM(D25+D26+D27+D28+D29+D30+D31+D32+D33+D34+D35+D41+D43)</f>
        <v>969.91</v>
      </c>
      <c r="E24" s="249">
        <f>(E25+E26+E27+E28+E29+E30+E31+E32+E33+E34+E35+E41+E42+E43)</f>
        <v>0</v>
      </c>
      <c r="F24" s="249">
        <f>SUM(F25+F26+F27+F28+F29+F30+F31+F32+F33+F34+F35+F41+F42+F43)</f>
        <v>0</v>
      </c>
      <c r="G24" s="249">
        <f>SUM(G25+G26+G27+G28+G29+G30+G31+G32+G33+G34+G35+G41+G42+G43)</f>
        <v>0</v>
      </c>
      <c r="H24" s="249">
        <f>(H25+H26+H27+H28+H29+H30+H31+H32+H33+H34+H35+H41+H42+H43)</f>
        <v>0</v>
      </c>
    </row>
    <row r="25" spans="1:8" ht="14.1" customHeight="1">
      <c r="A25" s="245" t="s">
        <v>337</v>
      </c>
      <c r="B25" s="250" t="s">
        <v>48</v>
      </c>
      <c r="C25" s="247">
        <f t="shared" si="0"/>
        <v>0</v>
      </c>
      <c r="D25" s="248"/>
      <c r="E25" s="248"/>
      <c r="F25" s="248"/>
      <c r="G25" s="248"/>
      <c r="H25" s="248"/>
    </row>
    <row r="26" spans="1:8" ht="14.1" customHeight="1">
      <c r="A26" s="245" t="s">
        <v>338</v>
      </c>
      <c r="B26" s="250" t="s">
        <v>339</v>
      </c>
      <c r="C26" s="247">
        <f t="shared" si="0"/>
        <v>0</v>
      </c>
      <c r="D26" s="248"/>
      <c r="E26" s="248"/>
      <c r="F26" s="248"/>
      <c r="G26" s="248"/>
      <c r="H26" s="248"/>
    </row>
    <row r="27" spans="1:8" ht="14.1" customHeight="1">
      <c r="A27" s="245" t="s">
        <v>340</v>
      </c>
      <c r="B27" s="250" t="s">
        <v>341</v>
      </c>
      <c r="C27" s="247">
        <f t="shared" si="0"/>
        <v>118.59</v>
      </c>
      <c r="D27" s="248">
        <v>118.59</v>
      </c>
      <c r="E27" s="248"/>
      <c r="F27" s="248"/>
      <c r="G27" s="248"/>
      <c r="H27" s="248"/>
    </row>
    <row r="28" spans="1:8" ht="14.1" customHeight="1">
      <c r="A28" s="245" t="s">
        <v>342</v>
      </c>
      <c r="B28" s="250" t="s">
        <v>343</v>
      </c>
      <c r="C28" s="247">
        <f t="shared" si="0"/>
        <v>0</v>
      </c>
      <c r="D28" s="248"/>
      <c r="E28" s="248"/>
      <c r="F28" s="248"/>
      <c r="G28" s="248"/>
      <c r="H28" s="248"/>
    </row>
    <row r="29" spans="1:8" ht="14.1" customHeight="1">
      <c r="A29" s="245" t="s">
        <v>344</v>
      </c>
      <c r="B29" s="250" t="s">
        <v>345</v>
      </c>
      <c r="C29" s="247">
        <f t="shared" si="0"/>
        <v>0</v>
      </c>
      <c r="D29" s="248"/>
      <c r="E29" s="248"/>
      <c r="F29" s="248"/>
      <c r="G29" s="248"/>
      <c r="H29" s="248"/>
    </row>
    <row r="30" spans="1:8" ht="14.1" customHeight="1">
      <c r="A30" s="245" t="s">
        <v>346</v>
      </c>
      <c r="B30" s="250" t="s">
        <v>53</v>
      </c>
      <c r="C30" s="247">
        <f t="shared" si="0"/>
        <v>0</v>
      </c>
      <c r="D30" s="248"/>
      <c r="E30" s="248"/>
      <c r="F30" s="248"/>
      <c r="G30" s="248"/>
      <c r="H30" s="248"/>
    </row>
    <row r="31" spans="1:8" ht="14.1" customHeight="1">
      <c r="A31" s="245" t="s">
        <v>347</v>
      </c>
      <c r="B31" s="250" t="s">
        <v>54</v>
      </c>
      <c r="C31" s="247">
        <f t="shared" si="0"/>
        <v>0</v>
      </c>
      <c r="D31" s="248"/>
      <c r="E31" s="248"/>
      <c r="F31" s="248"/>
      <c r="G31" s="248"/>
      <c r="H31" s="248"/>
    </row>
    <row r="32" spans="1:8" ht="14.1" customHeight="1">
      <c r="A32" s="245" t="s">
        <v>348</v>
      </c>
      <c r="B32" s="251" t="s">
        <v>349</v>
      </c>
      <c r="C32" s="247">
        <f t="shared" si="0"/>
        <v>0</v>
      </c>
      <c r="D32" s="248"/>
      <c r="E32" s="248"/>
      <c r="F32" s="248"/>
      <c r="G32" s="248"/>
      <c r="H32" s="248"/>
    </row>
    <row r="33" spans="1:8" ht="14.1" customHeight="1">
      <c r="A33" s="245" t="s">
        <v>350</v>
      </c>
      <c r="B33" s="250" t="s">
        <v>351</v>
      </c>
      <c r="C33" s="247">
        <f t="shared" si="0"/>
        <v>0</v>
      </c>
      <c r="D33" s="248"/>
      <c r="E33" s="248"/>
      <c r="F33" s="248"/>
      <c r="G33" s="248"/>
      <c r="H33" s="248"/>
    </row>
    <row r="34" spans="1:8" ht="14.1" customHeight="1">
      <c r="A34" s="245" t="s">
        <v>352</v>
      </c>
      <c r="B34" s="250" t="s">
        <v>57</v>
      </c>
      <c r="C34" s="247">
        <f t="shared" si="0"/>
        <v>0</v>
      </c>
      <c r="D34" s="248"/>
      <c r="E34" s="248"/>
      <c r="F34" s="248"/>
      <c r="G34" s="248"/>
      <c r="H34" s="248"/>
    </row>
    <row r="35" spans="1:8" ht="14.1" customHeight="1">
      <c r="A35" s="245" t="s">
        <v>353</v>
      </c>
      <c r="B35" s="250" t="s">
        <v>59</v>
      </c>
      <c r="C35" s="247">
        <f>(D35+E35+F35+G35+H35)</f>
        <v>769.61999999999989</v>
      </c>
      <c r="D35" s="249">
        <f>(D37+D38+D39+D40)</f>
        <v>769.61999999999989</v>
      </c>
      <c r="E35" s="249">
        <f>(E37+E38+E39+E40)</f>
        <v>0</v>
      </c>
      <c r="F35" s="249">
        <f>(F37+F38+F39+F40)</f>
        <v>0</v>
      </c>
      <c r="G35" s="249">
        <f>(G37+G38+G39+G40)</f>
        <v>0</v>
      </c>
      <c r="H35" s="249">
        <f>(H37+H38+H39+H40)</f>
        <v>0</v>
      </c>
    </row>
    <row r="36" spans="1:8" ht="14.1" customHeight="1">
      <c r="A36" s="245"/>
      <c r="B36" s="246" t="s">
        <v>331</v>
      </c>
      <c r="C36" s="247"/>
      <c r="D36" s="249"/>
      <c r="E36" s="248"/>
      <c r="F36" s="248"/>
      <c r="G36" s="248"/>
      <c r="H36" s="248"/>
    </row>
    <row r="37" spans="1:8" ht="14.1" customHeight="1">
      <c r="A37" s="245"/>
      <c r="B37" s="250" t="s">
        <v>354</v>
      </c>
      <c r="C37" s="247">
        <f t="shared" ref="C37:C47" si="1">(D37+E37+F37+G37+H37)</f>
        <v>724.31</v>
      </c>
      <c r="D37" s="249">
        <v>724.31</v>
      </c>
      <c r="E37" s="248"/>
      <c r="F37" s="248"/>
      <c r="G37" s="248"/>
      <c r="H37" s="248"/>
    </row>
    <row r="38" spans="1:8" ht="14.1" customHeight="1">
      <c r="A38" s="245"/>
      <c r="B38" s="250" t="s">
        <v>355</v>
      </c>
      <c r="C38" s="247">
        <f t="shared" si="1"/>
        <v>45.31</v>
      </c>
      <c r="D38" s="249">
        <v>45.31</v>
      </c>
      <c r="E38" s="248"/>
      <c r="F38" s="248"/>
      <c r="G38" s="248"/>
      <c r="H38" s="248"/>
    </row>
    <row r="39" spans="1:8" ht="14.1" customHeight="1">
      <c r="A39" s="245"/>
      <c r="B39" s="250" t="s">
        <v>356</v>
      </c>
      <c r="C39" s="247">
        <f t="shared" si="1"/>
        <v>0</v>
      </c>
      <c r="D39" s="249"/>
      <c r="E39" s="248"/>
      <c r="F39" s="248"/>
      <c r="G39" s="248"/>
      <c r="H39" s="248"/>
    </row>
    <row r="40" spans="1:8" ht="13.5" hidden="1" customHeight="1">
      <c r="A40" s="245"/>
      <c r="B40" s="250"/>
      <c r="C40" s="247">
        <f t="shared" si="1"/>
        <v>0</v>
      </c>
      <c r="D40" s="249"/>
      <c r="E40" s="248"/>
      <c r="F40" s="248"/>
      <c r="G40" s="248"/>
      <c r="H40" s="248"/>
    </row>
    <row r="41" spans="1:8" ht="26.25" customHeight="1">
      <c r="A41" s="245" t="s">
        <v>357</v>
      </c>
      <c r="B41" s="250" t="s">
        <v>60</v>
      </c>
      <c r="C41" s="247">
        <f t="shared" si="1"/>
        <v>0</v>
      </c>
      <c r="D41" s="248"/>
      <c r="E41" s="248"/>
      <c r="F41" s="248"/>
      <c r="G41" s="248"/>
      <c r="H41" s="248"/>
    </row>
    <row r="42" spans="1:8" ht="14.1" customHeight="1">
      <c r="A42" s="245" t="s">
        <v>358</v>
      </c>
      <c r="B42" s="250" t="s">
        <v>61</v>
      </c>
      <c r="C42" s="247">
        <f t="shared" si="1"/>
        <v>0</v>
      </c>
      <c r="D42" s="248"/>
      <c r="E42" s="248"/>
      <c r="F42" s="248"/>
      <c r="G42" s="248"/>
      <c r="H42" s="248"/>
    </row>
    <row r="43" spans="1:8" ht="14.1" customHeight="1">
      <c r="A43" s="245" t="s">
        <v>359</v>
      </c>
      <c r="B43" s="250" t="s">
        <v>62</v>
      </c>
      <c r="C43" s="247">
        <f t="shared" si="1"/>
        <v>81.7</v>
      </c>
      <c r="D43" s="249">
        <f>43.56+38.14</f>
        <v>81.7</v>
      </c>
      <c r="E43" s="249"/>
      <c r="F43" s="249"/>
      <c r="G43" s="249"/>
      <c r="H43" s="249"/>
    </row>
    <row r="44" spans="1:8" ht="14.1" customHeight="1">
      <c r="A44" s="245" t="s">
        <v>360</v>
      </c>
      <c r="B44" s="246" t="s">
        <v>361</v>
      </c>
      <c r="C44" s="247">
        <f t="shared" si="1"/>
        <v>0</v>
      </c>
      <c r="D44" s="248"/>
      <c r="E44" s="248"/>
      <c r="F44" s="248"/>
      <c r="G44" s="248"/>
      <c r="H44" s="248"/>
    </row>
    <row r="45" spans="1:8" ht="14.1" customHeight="1">
      <c r="A45" s="245" t="s">
        <v>360</v>
      </c>
      <c r="B45" s="246" t="s">
        <v>362</v>
      </c>
      <c r="C45" s="247">
        <f t="shared" si="1"/>
        <v>0</v>
      </c>
      <c r="D45" s="248"/>
      <c r="E45" s="248"/>
      <c r="F45" s="248"/>
      <c r="G45" s="248"/>
      <c r="H45" s="248"/>
    </row>
    <row r="46" spans="1:8" ht="13.5" hidden="1" customHeight="1">
      <c r="A46" s="245"/>
      <c r="B46" s="246"/>
      <c r="C46" s="247">
        <f t="shared" si="1"/>
        <v>0</v>
      </c>
      <c r="D46" s="248"/>
      <c r="E46" s="248"/>
      <c r="F46" s="248"/>
      <c r="G46" s="248"/>
      <c r="H46" s="248"/>
    </row>
    <row r="47" spans="1:8" ht="17.25" customHeight="1">
      <c r="A47" s="252"/>
      <c r="B47" s="253" t="s">
        <v>363</v>
      </c>
      <c r="C47" s="247">
        <f t="shared" si="1"/>
        <v>969.91</v>
      </c>
      <c r="D47" s="247">
        <f>SUM(D20+D23+D24+D44+D45)</f>
        <v>969.91</v>
      </c>
      <c r="E47" s="247">
        <f t="shared" ref="E47:H47" si="2">SUM(E20+E23+E24+E44+E45)</f>
        <v>0</v>
      </c>
      <c r="F47" s="247">
        <f t="shared" si="2"/>
        <v>0</v>
      </c>
      <c r="G47" s="247">
        <f>SUM(G20+G23+G24+G44+G45)</f>
        <v>0</v>
      </c>
      <c r="H47" s="247">
        <f t="shared" si="2"/>
        <v>0</v>
      </c>
    </row>
    <row r="49" spans="1:8">
      <c r="A49" s="324" t="s">
        <v>227</v>
      </c>
      <c r="B49" s="324"/>
      <c r="C49" s="324"/>
      <c r="D49" s="324"/>
      <c r="F49" s="425" t="s">
        <v>228</v>
      </c>
      <c r="G49" s="426"/>
      <c r="H49" s="426"/>
    </row>
    <row r="50" spans="1:8">
      <c r="C50" s="428" t="s">
        <v>364</v>
      </c>
      <c r="D50" s="428"/>
      <c r="E50" s="429" t="s">
        <v>365</v>
      </c>
      <c r="F50" s="429"/>
      <c r="G50" s="429"/>
      <c r="H50" s="429"/>
    </row>
    <row r="51" spans="1:8">
      <c r="C51" s="242"/>
      <c r="D51" s="242"/>
      <c r="E51" s="242"/>
      <c r="F51" s="242"/>
      <c r="G51" s="242"/>
      <c r="H51" s="242"/>
    </row>
    <row r="52" spans="1:8" ht="30" customHeight="1">
      <c r="A52" s="427" t="s">
        <v>366</v>
      </c>
      <c r="B52" s="427"/>
      <c r="C52" s="254"/>
      <c r="D52" s="254"/>
      <c r="F52" s="426" t="s">
        <v>233</v>
      </c>
      <c r="G52" s="426"/>
      <c r="H52" s="426"/>
    </row>
    <row r="53" spans="1:8">
      <c r="C53" s="428" t="s">
        <v>364</v>
      </c>
      <c r="D53" s="428"/>
      <c r="E53" s="429" t="s">
        <v>365</v>
      </c>
      <c r="F53" s="429"/>
      <c r="G53" s="429"/>
      <c r="H53" s="429"/>
    </row>
    <row r="54" spans="1:8">
      <c r="A54" s="223" t="s">
        <v>367</v>
      </c>
      <c r="C54" s="242"/>
      <c r="D54" s="242"/>
      <c r="E54" s="242"/>
      <c r="F54" s="242"/>
      <c r="G54" s="424"/>
      <c r="H54" s="424"/>
    </row>
  </sheetData>
  <mergeCells count="28">
    <mergeCell ref="A9:D9"/>
    <mergeCell ref="E2:H2"/>
    <mergeCell ref="E3:H3"/>
    <mergeCell ref="E4:H4"/>
    <mergeCell ref="E5:H5"/>
    <mergeCell ref="E6:H6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G54:H54"/>
    <mergeCell ref="F49:H49"/>
    <mergeCell ref="A52:B52"/>
    <mergeCell ref="F52:H52"/>
    <mergeCell ref="C53:D53"/>
    <mergeCell ref="E53:H53"/>
    <mergeCell ref="C50:D50"/>
    <mergeCell ref="E50:H50"/>
    <mergeCell ref="A49:D49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Suvestinė</vt:lpstr>
      <vt:lpstr>Forma Nr. 2 S</vt:lpstr>
      <vt:lpstr>Forma Nr. 2 SB Viso</vt:lpstr>
      <vt:lpstr>Forma Nr. 2 SB 7114</vt:lpstr>
      <vt:lpstr>Forma Nr. 2 SB 71110</vt:lpstr>
      <vt:lpstr>Pažyma apie pajamas</vt:lpstr>
      <vt:lpstr>Forma S 7</vt:lpstr>
      <vt:lpstr>Pažyma dėl gautinų FS</vt:lpstr>
      <vt:lpstr>9 Priedo pažyma</vt:lpstr>
      <vt:lpstr>9 Priedas</vt:lpstr>
      <vt:lpstr>Pažyma dėl sukauptų FS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Rasma Balsienė</cp:lastModifiedBy>
  <cp:lastPrinted>2023-04-11T12:53:43Z</cp:lastPrinted>
  <dcterms:created xsi:type="dcterms:W3CDTF">2022-03-30T11:04:35Z</dcterms:created>
  <dcterms:modified xsi:type="dcterms:W3CDTF">2023-04-11T12:55:31Z</dcterms:modified>
  <cp:category/>
</cp:coreProperties>
</file>